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eds365-my.sharepoint.com/personal/tragrm_leeds_ac_uk/Documents/External activities/FOI/Analysis in Report/"/>
    </mc:Choice>
  </mc:AlternateContent>
  <xr:revisionPtr revIDLastSave="341" documentId="8_{1CCA800A-81E6-4ADE-A02F-05A6DA5C0612}" xr6:coauthVersionLast="47" xr6:coauthVersionMax="47" xr10:uidLastSave="{A6CF03BF-BFA4-4006-A074-08031DED7F1B}"/>
  <bookViews>
    <workbookView xWindow="28680" yWindow="-120" windowWidth="29040" windowHeight="15840" firstSheet="2" activeTab="3" xr2:uid="{CF052346-29A4-4579-8996-0DC8EF7B2F4C}"/>
  </bookViews>
  <sheets>
    <sheet name="Carbon Budgets" sheetId="4" r:id="rId1"/>
    <sheet name="Vehicle Efficiency Initial" sheetId="1" r:id="rId2"/>
    <sheet name="Vehicle Efficiency Calibrated" sheetId="2" r:id="rId3"/>
    <sheet name="NRTP UK Scaled" sheetId="3" r:id="rId4"/>
    <sheet name="Assumptions on BusRailOther" sheetId="5" r:id="rId5"/>
    <sheet name="Percent Miles Electric TDP&amp;CCC" sheetId="6" r:id="rId6"/>
    <sheet name="ZEV Mandate Electrification" sheetId="7" r:id="rId7"/>
    <sheet name="Scenario Descriptions" sheetId="8" r:id="rId8"/>
    <sheet name="Scenarios Input Data" sheetId="9" r:id="rId9"/>
    <sheet name="Carbon Outturn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7" i="9" l="1"/>
  <c r="C127" i="9"/>
  <c r="B127" i="9"/>
  <c r="D126" i="9"/>
  <c r="C126" i="9"/>
  <c r="B126" i="9"/>
  <c r="D125" i="9"/>
  <c r="C125" i="9"/>
  <c r="B125" i="9"/>
  <c r="D87" i="9"/>
  <c r="C87" i="9"/>
  <c r="B87" i="9"/>
  <c r="D86" i="9"/>
  <c r="C86" i="9"/>
  <c r="B86" i="9"/>
  <c r="D85" i="9"/>
  <c r="C85" i="9"/>
  <c r="B85" i="9"/>
  <c r="D67" i="9"/>
  <c r="C67" i="9"/>
  <c r="B67" i="9"/>
  <c r="D66" i="9"/>
  <c r="C66" i="9"/>
  <c r="B66" i="9"/>
  <c r="D65" i="9"/>
  <c r="C65" i="9"/>
  <c r="B65" i="9"/>
  <c r="D47" i="9"/>
  <c r="C47" i="9"/>
  <c r="B47" i="9"/>
  <c r="D46" i="9"/>
  <c r="C46" i="9"/>
  <c r="B46" i="9"/>
  <c r="D45" i="9"/>
  <c r="C45" i="9"/>
  <c r="B45" i="9"/>
  <c r="D26" i="9"/>
  <c r="C26" i="9"/>
  <c r="B26" i="9"/>
  <c r="D25" i="9"/>
  <c r="C25" i="9"/>
  <c r="B25" i="9"/>
  <c r="D24" i="9"/>
  <c r="C24" i="9"/>
  <c r="B24" i="9"/>
  <c r="D6" i="9"/>
  <c r="C6" i="9"/>
  <c r="B6" i="9"/>
  <c r="D5" i="9"/>
  <c r="C5" i="9"/>
  <c r="B5" i="9"/>
  <c r="D4" i="9"/>
  <c r="C4" i="9"/>
  <c r="B4" i="9"/>
  <c r="G4" i="5"/>
  <c r="H4" i="5" s="1"/>
  <c r="I4" i="5" s="1"/>
  <c r="J4" i="5" s="1"/>
  <c r="K4" i="5" s="1"/>
  <c r="L4" i="5" s="1"/>
  <c r="M4" i="5" s="1"/>
  <c r="N4" i="5" s="1"/>
  <c r="O4" i="5" s="1"/>
  <c r="P4" i="5" s="1"/>
  <c r="Q4" i="5" s="1"/>
  <c r="R4" i="5" s="1"/>
  <c r="S4" i="5" s="1"/>
  <c r="T4" i="5" s="1"/>
  <c r="F4" i="5"/>
  <c r="U24" i="4" l="1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</calcChain>
</file>

<file path=xl/sharedStrings.xml><?xml version="1.0" encoding="utf-8"?>
<sst xmlns="http://schemas.openxmlformats.org/spreadsheetml/2006/main" count="349" uniqueCount="112">
  <si>
    <t>Initial Vehicle Efficiency Assumptions</t>
  </si>
  <si>
    <t>Cars</t>
  </si>
  <si>
    <t>LGVs</t>
  </si>
  <si>
    <t>HGVs</t>
  </si>
  <si>
    <t>Calibrated Fleet Efficiency Assumptions</t>
  </si>
  <si>
    <t>National Road Traffic Scenarios Scaled for the UK</t>
  </si>
  <si>
    <t>Core</t>
  </si>
  <si>
    <t>Car</t>
  </si>
  <si>
    <t>LGV</t>
  </si>
  <si>
    <t>HGV</t>
  </si>
  <si>
    <t>Total</t>
  </si>
  <si>
    <t>Behaviour Change</t>
  </si>
  <si>
    <t>High Economy</t>
  </si>
  <si>
    <t>Low Economy</t>
  </si>
  <si>
    <t>Mode-Balanced Decarbonisation</t>
  </si>
  <si>
    <t>Regional</t>
  </si>
  <si>
    <t>Technology</t>
  </si>
  <si>
    <t>Vehicle-led Decarbonisation</t>
  </si>
  <si>
    <t>MtCO2e</t>
  </si>
  <si>
    <t>CCC 6thCB Baseline</t>
  </si>
  <si>
    <t>CCC 6CB Balanced Net Zero Pathway</t>
  </si>
  <si>
    <t>DFT TDP Low (NZS)</t>
  </si>
  <si>
    <t>DfT TDP High (NZS)</t>
  </si>
  <si>
    <t>NZS Upper</t>
  </si>
  <si>
    <t>NZS Lower</t>
  </si>
  <si>
    <t>Carbon Budget Delivery Plan</t>
  </si>
  <si>
    <t>https://www.theccc.org.uk/wp-content/uploads/2020/12/The-Sixth-Carbon-Budget-Charts-and-data-in-the-report.xlsb</t>
  </si>
  <si>
    <t>Surface transport from data, domestic aviation and shipping provided by CCC as below</t>
  </si>
  <si>
    <t>CCC surface transport</t>
  </si>
  <si>
    <t>CCC domestic shipping</t>
  </si>
  <si>
    <t>CCC domestic aviation</t>
  </si>
  <si>
    <t>https://assets.publishing.service.gov.uk/government/uploads/system/uploads/attachment_data/file/1066450/nzs-charts-tables-v1.1.xlsx</t>
  </si>
  <si>
    <t>Domestic Transport Sheet 3v.</t>
  </si>
  <si>
    <t>https://www.gov.uk/government/publications/carbon-budget-delivery-plan</t>
  </si>
  <si>
    <t>https://assets.publishing.service.gov.uk/government/uploads/system/uploads/attachment_data/file/1009448/decarbonising-transport-a-better-greener-britain.pdf</t>
  </si>
  <si>
    <t>Domestic Transport - estimated from Figure 2 page 45</t>
  </si>
  <si>
    <t>Domestic Transport - estimated from Figure 2 page 46</t>
  </si>
  <si>
    <t>Table 2 Page 13 - interpolated for constant change over 5 year period and 5 year average as year 3</t>
  </si>
  <si>
    <t>Bus</t>
  </si>
  <si>
    <t>Rail</t>
  </si>
  <si>
    <t>Other</t>
  </si>
  <si>
    <t>Own Assumptions</t>
  </si>
  <si>
    <t>Car EV Share CCC</t>
  </si>
  <si>
    <t>Van EV Share CCC</t>
  </si>
  <si>
    <t>HGV EV share CCC</t>
  </si>
  <si>
    <t>Car TDP Upper</t>
  </si>
  <si>
    <t>Van TDP Upper</t>
  </si>
  <si>
    <t>HGV TDP Upper</t>
  </si>
  <si>
    <t>Car TDP Lower</t>
  </si>
  <si>
    <t>Van TDP Lower</t>
  </si>
  <si>
    <t>HGV TDP Lower</t>
  </si>
  <si>
    <t>Provided by CCC</t>
  </si>
  <si>
    <t>https://assets.publishing.service.gov.uk/government/uploads/system/uploads/attachment_data/file/1128598/zero-emission-vehicle-decarbonising-transport-data.ods</t>
  </si>
  <si>
    <t>DfT data Released following FOI</t>
  </si>
  <si>
    <t>% New Car Sales Electric</t>
  </si>
  <si>
    <t>%Fleet Evs</t>
  </si>
  <si>
    <t>% Miles Electric</t>
  </si>
  <si>
    <t>ZEV Mandate Conversion to Miles</t>
  </si>
  <si>
    <t>% New Van EV</t>
  </si>
  <si>
    <t>% Van Fleet EV</t>
  </si>
  <si>
    <t>% Van Miles Electric</t>
  </si>
  <si>
    <t>% HGV Miles Electric CCC</t>
  </si>
  <si>
    <t>ZEV Mandate Consultation</t>
  </si>
  <si>
    <t>https://www.gov.uk/government/consultations/a-zero-emission-vehicle-zev-mandate-and-co2-emissions-regulation-for-new-cars-and-vans-in-the-uk</t>
  </si>
  <si>
    <t>Baseline</t>
  </si>
  <si>
    <t>NRTP Core</t>
  </si>
  <si>
    <t>ZEV mandate for vans and cars</t>
  </si>
  <si>
    <t>Calibrated</t>
  </si>
  <si>
    <t>High Traffic 10</t>
  </si>
  <si>
    <t>NRTP Core with a 10% growth by 2030 maintained</t>
  </si>
  <si>
    <t>High Traffic 20</t>
  </si>
  <si>
    <t>NRTP Core with a 20% growth by 2030 maintained</t>
  </si>
  <si>
    <t>Low Traffic 10</t>
  </si>
  <si>
    <t>NRTP Core with a 10% reduction by 2030 maintained</t>
  </si>
  <si>
    <t>Low Traffic 20</t>
  </si>
  <si>
    <t>NRTP Core with a 20% reduction by 2030 maintained</t>
  </si>
  <si>
    <t>Max TDP EV ambition</t>
  </si>
  <si>
    <t>TDP FOI high ambition scenario</t>
  </si>
  <si>
    <t>Min TDP EV ambition</t>
  </si>
  <si>
    <t>TDP FOI low ambition scenario</t>
  </si>
  <si>
    <t>No new efficiency</t>
  </si>
  <si>
    <t>Zero efficiency</t>
  </si>
  <si>
    <t>Limited efficiency</t>
  </si>
  <si>
    <t>25% of calibrated efficiency</t>
  </si>
  <si>
    <t>Moderate efficiency</t>
  </si>
  <si>
    <t>50% of calibrated efficiency</t>
  </si>
  <si>
    <t>Ambitious efficiency</t>
  </si>
  <si>
    <t>25% more than calibrated efficiency</t>
  </si>
  <si>
    <t>All On</t>
  </si>
  <si>
    <t>All Off</t>
  </si>
  <si>
    <t>Traffic</t>
  </si>
  <si>
    <t>Electric Miles</t>
  </si>
  <si>
    <t>Efficiency</t>
  </si>
  <si>
    <t>Run Name</t>
  </si>
  <si>
    <t>Billion Vehicle Miles Travelled by Cars, LGVs and HGVs (see NRTP sheet for how NI has been factored in</t>
  </si>
  <si>
    <t>Assumption Set</t>
  </si>
  <si>
    <t>Proportion of Miles Run on Electric</t>
  </si>
  <si>
    <t>Efficiency change of fossil fuelled fleet</t>
  </si>
  <si>
    <t>Calibrated and Validated</t>
  </si>
  <si>
    <t>Maximum TDP EV Ambition</t>
  </si>
  <si>
    <t>Minimum TDP EV Ambition</t>
  </si>
  <si>
    <t>No New Efficiency</t>
  </si>
  <si>
    <t>Limited Efficiency</t>
  </si>
  <si>
    <t>Moderate Efficiency</t>
  </si>
  <si>
    <t>Ambitious Efficiency</t>
  </si>
  <si>
    <t>Cumulative MtC 2019-2037</t>
  </si>
  <si>
    <t>Scenario</t>
  </si>
  <si>
    <t>Carbon Per Annum</t>
  </si>
  <si>
    <t>Calculated Using Case</t>
  </si>
  <si>
    <t>2019 emission factors MTC/billion vehicle kms</t>
  </si>
  <si>
    <t>2019 BEIS (see 2019 Emission Factors)</t>
  </si>
  <si>
    <t>Own interpretation crosschecked with CBDP Table 7 p170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</si>
</sst>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3" fillId="0" borderId="0" xfId="0" applyFont="1"/>
    <xf numFmtId="1" fontId="4" fillId="0" borderId="0" xfId="0" applyNumberFormat="1" applyFont="1"/>
    <xf numFmtId="164" fontId="0" fillId="0" borderId="0" xfId="0" applyNumberFormat="1"/>
    <xf numFmtId="1" fontId="0" fillId="0" borderId="0" xfId="0" applyNumberFormat="1"/>
    <xf numFmtId="0" fontId="4" fillId="0" borderId="0" xfId="0" applyFont="1"/>
    <xf numFmtId="0" fontId="2" fillId="0" borderId="0" xfId="0" applyFont="1"/>
    <xf numFmtId="0" fontId="1" fillId="0" borderId="0" xfId="1"/>
    <xf numFmtId="0" fontId="6" fillId="0" borderId="0" xfId="1" applyFont="1"/>
    <xf numFmtId="2" fontId="6" fillId="0" borderId="0" xfId="2" applyNumberFormat="1" applyFont="1"/>
    <xf numFmtId="2" fontId="0" fillId="0" borderId="0" xfId="0" applyNumberFormat="1"/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0" fillId="0" borderId="3" xfId="0" applyBorder="1"/>
    <xf numFmtId="0" fontId="8" fillId="0" borderId="3" xfId="0" applyFont="1" applyBorder="1"/>
    <xf numFmtId="0" fontId="9" fillId="0" borderId="0" xfId="0" applyFont="1"/>
    <xf numFmtId="0" fontId="7" fillId="0" borderId="0" xfId="0" applyFont="1" applyFill="1" applyAlignment="1">
      <alignment vertical="center"/>
    </xf>
    <xf numFmtId="0" fontId="2" fillId="0" borderId="0" xfId="0" applyFont="1" applyFill="1"/>
    <xf numFmtId="0" fontId="8" fillId="0" borderId="0" xfId="0" applyFont="1" applyFill="1" applyBorder="1" applyAlignment="1">
      <alignment vertical="center" wrapText="1"/>
    </xf>
  </cellXfs>
  <cellStyles count="3">
    <cellStyle name="Normal" xfId="0" builtinId="0"/>
    <cellStyle name="Normal 10 2 2 2 2" xfId="1" xr:uid="{9CD5351E-0B12-4DEA-88A8-D2E2ED0A5348}"/>
    <cellStyle name="Percent 2" xfId="2" xr:uid="{03D1F5C2-9AFB-409A-B316-965D45FD6D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76200</xdr:rowOff>
    </xdr:from>
    <xdr:to>
      <xdr:col>11</xdr:col>
      <xdr:colOff>602337</xdr:colOff>
      <xdr:row>65</xdr:row>
      <xdr:rowOff>68992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FFC09F63-55F8-12CD-88ED-2352A0CF4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62525"/>
          <a:ext cx="7307937" cy="6869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295F5-4825-42CB-8B94-E2F2B7A0DF3E}">
  <dimension ref="A1:V27"/>
  <sheetViews>
    <sheetView workbookViewId="0">
      <selection activeCell="L14" sqref="L14"/>
    </sheetView>
  </sheetViews>
  <sheetFormatPr defaultRowHeight="14.5" x14ac:dyDescent="0.35"/>
  <sheetData>
    <row r="1" spans="1:22" x14ac:dyDescent="0.35">
      <c r="B1" s="2" t="s">
        <v>18</v>
      </c>
      <c r="C1" s="2">
        <v>2018</v>
      </c>
      <c r="D1" s="2">
        <v>2019</v>
      </c>
      <c r="E1" s="2">
        <v>2020</v>
      </c>
      <c r="F1" s="2">
        <v>2021</v>
      </c>
      <c r="G1" s="2">
        <v>2022</v>
      </c>
      <c r="H1" s="2">
        <v>2023</v>
      </c>
      <c r="I1" s="2">
        <v>2024</v>
      </c>
      <c r="J1" s="2">
        <v>2025</v>
      </c>
      <c r="K1" s="2">
        <v>2026</v>
      </c>
      <c r="L1" s="2">
        <v>2027</v>
      </c>
      <c r="M1" s="2">
        <v>2028</v>
      </c>
      <c r="N1" s="2">
        <v>2029</v>
      </c>
      <c r="O1" s="2">
        <v>2030</v>
      </c>
      <c r="P1" s="2">
        <v>2031</v>
      </c>
      <c r="Q1" s="2">
        <v>2032</v>
      </c>
      <c r="R1" s="2">
        <v>2033</v>
      </c>
      <c r="S1" s="2">
        <v>2034</v>
      </c>
      <c r="T1" s="2">
        <v>2035</v>
      </c>
      <c r="U1" s="2">
        <v>2036</v>
      </c>
      <c r="V1" s="2">
        <v>2037</v>
      </c>
    </row>
    <row r="2" spans="1:22" x14ac:dyDescent="0.35">
      <c r="A2">
        <v>1</v>
      </c>
      <c r="B2" s="2" t="s">
        <v>19</v>
      </c>
      <c r="C2" s="3">
        <v>117.42602608398519</v>
      </c>
      <c r="D2" s="3">
        <v>118.32495619849452</v>
      </c>
      <c r="E2" s="3">
        <v>119.2395660393973</v>
      </c>
      <c r="F2" s="3">
        <v>119.96284660232578</v>
      </c>
      <c r="G2" s="3">
        <v>120.52676091637451</v>
      </c>
      <c r="H2" s="3">
        <v>120.97270502216071</v>
      </c>
      <c r="I2" s="3">
        <v>121.41726934559425</v>
      </c>
      <c r="J2" s="3">
        <v>121.85948829257684</v>
      </c>
      <c r="K2" s="3">
        <v>122.31038562535936</v>
      </c>
      <c r="L2" s="3">
        <v>122.76137683048103</v>
      </c>
      <c r="M2" s="3">
        <v>123.21238920158665</v>
      </c>
      <c r="N2" s="3">
        <v>123.66390141075433</v>
      </c>
      <c r="O2" s="3">
        <v>124.16914175299387</v>
      </c>
      <c r="P2" s="3">
        <v>124.88859038311195</v>
      </c>
      <c r="Q2" s="3">
        <v>125.5955907522159</v>
      </c>
      <c r="R2" s="3">
        <v>126.29527250114373</v>
      </c>
      <c r="S2" s="3">
        <v>126.99997228792739</v>
      </c>
      <c r="T2" s="3">
        <v>127.70607451126345</v>
      </c>
      <c r="U2" s="3">
        <v>128.39032306582129</v>
      </c>
      <c r="V2" s="3">
        <v>129.08097441822008</v>
      </c>
    </row>
    <row r="3" spans="1:22" x14ac:dyDescent="0.35">
      <c r="A3">
        <v>2</v>
      </c>
      <c r="B3" s="2" t="s">
        <v>20</v>
      </c>
      <c r="C3" s="3">
        <v>121.5808667412882</v>
      </c>
      <c r="D3" s="3">
        <v>121.97906825190051</v>
      </c>
      <c r="E3" s="3">
        <v>120.41725400503755</v>
      </c>
      <c r="F3" s="3">
        <v>117.10026138855723</v>
      </c>
      <c r="G3" s="3">
        <v>114.90242618365419</v>
      </c>
      <c r="H3" s="3">
        <v>110.83068086582027</v>
      </c>
      <c r="I3" s="3">
        <v>105.81754740637605</v>
      </c>
      <c r="J3" s="3">
        <v>99.411219905753399</v>
      </c>
      <c r="K3" s="3">
        <v>94.145196159447607</v>
      </c>
      <c r="L3" s="3">
        <v>88.699086227930678</v>
      </c>
      <c r="M3" s="3">
        <v>83.021838270471321</v>
      </c>
      <c r="N3" s="3">
        <v>76.526964923144348</v>
      </c>
      <c r="O3" s="3">
        <v>69.284237096353039</v>
      </c>
      <c r="P3" s="3">
        <v>62.616550979522906</v>
      </c>
      <c r="Q3" s="3">
        <v>55.809651460557689</v>
      </c>
      <c r="R3" s="3">
        <v>49.301118529696836</v>
      </c>
      <c r="S3" s="3">
        <v>42.987048975041517</v>
      </c>
      <c r="T3" s="3">
        <v>36.76147802417961</v>
      </c>
      <c r="U3" s="3">
        <v>31.312550709640053</v>
      </c>
      <c r="V3" s="3">
        <v>26.477577974578377</v>
      </c>
    </row>
    <row r="4" spans="1:22" x14ac:dyDescent="0.35">
      <c r="A4">
        <v>3</v>
      </c>
      <c r="B4" s="2" t="s">
        <v>21</v>
      </c>
      <c r="C4">
        <v>129.4</v>
      </c>
      <c r="D4">
        <v>122.15</v>
      </c>
      <c r="E4" s="4">
        <v>121</v>
      </c>
      <c r="F4" s="4">
        <v>121</v>
      </c>
      <c r="G4" s="4">
        <v>120</v>
      </c>
      <c r="H4" s="4">
        <v>119</v>
      </c>
      <c r="I4" s="4">
        <v>118</v>
      </c>
      <c r="J4" s="4">
        <v>116</v>
      </c>
      <c r="K4" s="4">
        <v>112</v>
      </c>
      <c r="L4" s="4">
        <v>108</v>
      </c>
      <c r="M4" s="4">
        <v>105</v>
      </c>
      <c r="N4" s="4">
        <v>100</v>
      </c>
      <c r="O4" s="4">
        <v>97</v>
      </c>
      <c r="P4" s="4">
        <v>89</v>
      </c>
      <c r="Q4" s="4">
        <v>83</v>
      </c>
      <c r="R4" s="4">
        <v>78</v>
      </c>
      <c r="S4" s="4">
        <v>69</v>
      </c>
      <c r="T4" s="4">
        <v>65</v>
      </c>
      <c r="U4" s="4">
        <v>58</v>
      </c>
      <c r="V4" s="4">
        <v>54</v>
      </c>
    </row>
    <row r="5" spans="1:22" x14ac:dyDescent="0.35">
      <c r="A5">
        <v>4</v>
      </c>
      <c r="B5" s="2" t="s">
        <v>22</v>
      </c>
      <c r="C5">
        <v>129.4</v>
      </c>
      <c r="D5">
        <v>122.15</v>
      </c>
      <c r="E5" s="4">
        <v>109.1</v>
      </c>
      <c r="F5" s="4">
        <v>99</v>
      </c>
      <c r="G5" s="4">
        <v>92</v>
      </c>
      <c r="H5" s="4">
        <v>90</v>
      </c>
      <c r="I5" s="4">
        <v>88</v>
      </c>
      <c r="J5" s="4">
        <v>86</v>
      </c>
      <c r="K5" s="4">
        <v>77</v>
      </c>
      <c r="L5" s="4">
        <v>70</v>
      </c>
      <c r="M5" s="4">
        <v>64</v>
      </c>
      <c r="N5" s="4">
        <v>58</v>
      </c>
      <c r="O5" s="4">
        <v>52</v>
      </c>
      <c r="P5" s="4">
        <v>47</v>
      </c>
      <c r="Q5" s="4">
        <v>41</v>
      </c>
      <c r="R5" s="4">
        <v>35</v>
      </c>
      <c r="S5" s="4">
        <v>30</v>
      </c>
      <c r="T5" s="4">
        <v>26</v>
      </c>
      <c r="U5" s="4">
        <v>22</v>
      </c>
      <c r="V5" s="4">
        <v>18</v>
      </c>
    </row>
    <row r="6" spans="1:22" x14ac:dyDescent="0.35">
      <c r="A6">
        <v>5</v>
      </c>
      <c r="B6" s="2" t="s">
        <v>23</v>
      </c>
      <c r="C6">
        <v>122.3</v>
      </c>
      <c r="D6">
        <v>122.15</v>
      </c>
      <c r="E6">
        <v>109.1</v>
      </c>
      <c r="F6" s="4">
        <v>121.8</v>
      </c>
      <c r="G6" s="4">
        <v>118</v>
      </c>
      <c r="H6" s="4">
        <v>116.5</v>
      </c>
      <c r="I6" s="4">
        <v>115.1</v>
      </c>
      <c r="J6" s="4">
        <v>113.3</v>
      </c>
      <c r="K6" s="4">
        <v>108.4</v>
      </c>
      <c r="L6" s="4">
        <v>103.5</v>
      </c>
      <c r="M6" s="4">
        <v>95.8</v>
      </c>
      <c r="N6" s="4">
        <v>88.5</v>
      </c>
      <c r="O6" s="4">
        <v>80.099999999999994</v>
      </c>
      <c r="P6" s="4">
        <v>72.400000000000006</v>
      </c>
      <c r="Q6" s="4">
        <v>64.3</v>
      </c>
      <c r="R6" s="4">
        <v>53.5</v>
      </c>
      <c r="S6" s="4">
        <v>47.7</v>
      </c>
      <c r="T6" s="4">
        <v>42.1</v>
      </c>
      <c r="U6" s="4">
        <v>37.799999999999997</v>
      </c>
      <c r="V6" s="4">
        <v>34</v>
      </c>
    </row>
    <row r="7" spans="1:22" x14ac:dyDescent="0.35">
      <c r="A7">
        <v>6</v>
      </c>
      <c r="B7" s="2" t="s">
        <v>24</v>
      </c>
      <c r="C7">
        <v>122.3</v>
      </c>
      <c r="D7">
        <v>122.15</v>
      </c>
      <c r="E7">
        <v>101.4</v>
      </c>
      <c r="F7" s="4">
        <v>112.6</v>
      </c>
      <c r="G7" s="4">
        <v>108.3</v>
      </c>
      <c r="H7" s="4">
        <v>106.2</v>
      </c>
      <c r="I7" s="4">
        <v>104.3</v>
      </c>
      <c r="J7" s="4">
        <v>102.1</v>
      </c>
      <c r="K7" s="4">
        <v>96.8</v>
      </c>
      <c r="L7" s="4">
        <v>91.5</v>
      </c>
      <c r="M7" s="4">
        <v>83.5</v>
      </c>
      <c r="N7" s="4">
        <v>75.900000000000006</v>
      </c>
      <c r="O7" s="4">
        <v>67.3</v>
      </c>
      <c r="P7" s="4">
        <v>59.4</v>
      </c>
      <c r="Q7" s="4">
        <v>51.1</v>
      </c>
      <c r="R7" s="4">
        <v>40.1</v>
      </c>
      <c r="S7" s="4">
        <v>34.1</v>
      </c>
      <c r="T7" s="4">
        <v>28.3</v>
      </c>
      <c r="U7" s="4">
        <v>23.8</v>
      </c>
      <c r="V7" s="4">
        <v>19.7</v>
      </c>
    </row>
    <row r="8" spans="1:22" x14ac:dyDescent="0.35">
      <c r="A8">
        <v>7</v>
      </c>
      <c r="B8" s="2" t="s">
        <v>25</v>
      </c>
      <c r="C8">
        <v>129.4</v>
      </c>
      <c r="D8">
        <v>122.15</v>
      </c>
      <c r="E8">
        <v>103</v>
      </c>
      <c r="F8">
        <v>109</v>
      </c>
      <c r="G8">
        <v>119</v>
      </c>
      <c r="H8">
        <v>119</v>
      </c>
      <c r="I8">
        <v>114</v>
      </c>
      <c r="J8">
        <v>109</v>
      </c>
      <c r="K8">
        <v>104</v>
      </c>
      <c r="L8">
        <v>99</v>
      </c>
      <c r="M8">
        <v>94</v>
      </c>
      <c r="N8">
        <v>89</v>
      </c>
      <c r="O8">
        <v>84</v>
      </c>
      <c r="P8">
        <v>77.400000000000006</v>
      </c>
      <c r="Q8">
        <v>70.800000000000011</v>
      </c>
      <c r="R8">
        <v>64.200000000000017</v>
      </c>
      <c r="S8">
        <v>57.600000000000016</v>
      </c>
      <c r="T8">
        <v>51</v>
      </c>
      <c r="U8">
        <v>44.4</v>
      </c>
      <c r="V8">
        <v>37.799999999999997</v>
      </c>
    </row>
    <row r="10" spans="1:22" x14ac:dyDescent="0.35">
      <c r="A10">
        <v>1</v>
      </c>
      <c r="B10" s="6" t="s">
        <v>27</v>
      </c>
      <c r="C10" t="s">
        <v>26</v>
      </c>
    </row>
    <row r="11" spans="1:22" x14ac:dyDescent="0.35">
      <c r="A11">
        <v>2</v>
      </c>
      <c r="B11" s="6" t="s">
        <v>27</v>
      </c>
      <c r="C11" t="s">
        <v>26</v>
      </c>
    </row>
    <row r="12" spans="1:22" x14ac:dyDescent="0.35">
      <c r="A12">
        <v>3</v>
      </c>
      <c r="B12" t="s">
        <v>35</v>
      </c>
      <c r="C12" t="s">
        <v>34</v>
      </c>
    </row>
    <row r="13" spans="1:22" x14ac:dyDescent="0.35">
      <c r="A13">
        <v>4</v>
      </c>
      <c r="B13" t="s">
        <v>36</v>
      </c>
      <c r="C13" t="s">
        <v>34</v>
      </c>
    </row>
    <row r="14" spans="1:22" x14ac:dyDescent="0.35">
      <c r="A14">
        <v>5</v>
      </c>
      <c r="B14" t="s">
        <v>32</v>
      </c>
      <c r="C14" t="s">
        <v>31</v>
      </c>
    </row>
    <row r="15" spans="1:22" x14ac:dyDescent="0.35">
      <c r="A15">
        <v>6</v>
      </c>
      <c r="B15" t="s">
        <v>32</v>
      </c>
      <c r="C15" t="s">
        <v>31</v>
      </c>
    </row>
    <row r="16" spans="1:22" x14ac:dyDescent="0.35">
      <c r="A16">
        <v>7</v>
      </c>
      <c r="B16" t="s">
        <v>37</v>
      </c>
      <c r="C16" t="s">
        <v>33</v>
      </c>
    </row>
    <row r="21" spans="1:21" x14ac:dyDescent="0.35">
      <c r="A21" s="2" t="s">
        <v>28</v>
      </c>
      <c r="B21" s="3">
        <v>115.5808667412882</v>
      </c>
      <c r="C21" s="3">
        <v>115.97906825190051</v>
      </c>
      <c r="D21" s="3">
        <v>115.6919695200674</v>
      </c>
      <c r="E21" s="3">
        <v>111.0471164642216</v>
      </c>
      <c r="F21" s="3">
        <v>107.66188766661043</v>
      </c>
      <c r="G21" s="3">
        <v>103.41910606411777</v>
      </c>
      <c r="H21" s="3">
        <v>98.368116867507084</v>
      </c>
      <c r="I21" s="3">
        <v>91.937581502493373</v>
      </c>
      <c r="J21" s="3">
        <v>86.662128102170897</v>
      </c>
      <c r="K21" s="3">
        <v>81.216032880075034</v>
      </c>
      <c r="L21" s="3">
        <v>75.544907552639671</v>
      </c>
      <c r="M21" s="3">
        <v>69.060579550278405</v>
      </c>
      <c r="N21" s="3">
        <v>61.815511483027485</v>
      </c>
      <c r="O21" s="3">
        <v>55.387390737230319</v>
      </c>
      <c r="P21" s="3">
        <v>49.064875728077482</v>
      </c>
      <c r="Q21" s="3">
        <v>43.273678972113188</v>
      </c>
      <c r="R21" s="3">
        <v>37.677553034764998</v>
      </c>
      <c r="S21" s="3">
        <v>32.158959152341239</v>
      </c>
      <c r="T21" s="3">
        <v>27.27238065914753</v>
      </c>
      <c r="U21" s="3">
        <v>22.857763843812137</v>
      </c>
    </row>
    <row r="22" spans="1:21" x14ac:dyDescent="0.35">
      <c r="A22" s="2" t="s">
        <v>29</v>
      </c>
      <c r="B22" s="3">
        <v>5</v>
      </c>
      <c r="C22" s="3">
        <v>5</v>
      </c>
      <c r="D22" s="3">
        <v>5</v>
      </c>
      <c r="E22" s="3">
        <v>5</v>
      </c>
      <c r="F22" s="3">
        <v>5</v>
      </c>
      <c r="G22" s="3">
        <v>5</v>
      </c>
      <c r="H22" s="3">
        <v>4.5</v>
      </c>
      <c r="I22" s="3">
        <v>4.5</v>
      </c>
      <c r="J22" s="3">
        <v>4.5</v>
      </c>
      <c r="K22" s="3">
        <v>4.5</v>
      </c>
      <c r="L22" s="3">
        <v>4.5</v>
      </c>
      <c r="M22" s="3">
        <v>4.5</v>
      </c>
      <c r="N22" s="3">
        <v>4.5</v>
      </c>
      <c r="O22" s="3">
        <v>4</v>
      </c>
      <c r="P22" s="3">
        <v>4</v>
      </c>
      <c r="Q22" s="3">
        <v>4</v>
      </c>
      <c r="R22" s="3">
        <v>4</v>
      </c>
      <c r="S22" s="3">
        <v>4</v>
      </c>
      <c r="T22" s="3">
        <v>4</v>
      </c>
      <c r="U22" s="3">
        <v>4</v>
      </c>
    </row>
    <row r="23" spans="1:21" x14ac:dyDescent="0.35">
      <c r="A23" s="2" t="s">
        <v>30</v>
      </c>
      <c r="B23">
        <v>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</row>
    <row r="24" spans="1:21" x14ac:dyDescent="0.35">
      <c r="B24" s="5">
        <f>SUM(B21:B23)</f>
        <v>121.5808667412882</v>
      </c>
      <c r="C24" s="5">
        <f t="shared" ref="C24:U24" si="0">SUM(C21:C23)</f>
        <v>121.97906825190051</v>
      </c>
      <c r="D24" s="5">
        <f t="shared" si="0"/>
        <v>121.6919695200674</v>
      </c>
      <c r="E24" s="5">
        <f t="shared" si="0"/>
        <v>117.0471164642216</v>
      </c>
      <c r="F24" s="5">
        <f t="shared" si="0"/>
        <v>113.66188766661043</v>
      </c>
      <c r="G24" s="5">
        <f t="shared" si="0"/>
        <v>109.41910606411777</v>
      </c>
      <c r="H24" s="5">
        <f t="shared" si="0"/>
        <v>103.86811686750708</v>
      </c>
      <c r="I24" s="5">
        <f t="shared" si="0"/>
        <v>97.437581502493373</v>
      </c>
      <c r="J24" s="5">
        <f t="shared" si="0"/>
        <v>92.162128102170897</v>
      </c>
      <c r="K24" s="5">
        <f t="shared" si="0"/>
        <v>86.716032880075034</v>
      </c>
      <c r="L24" s="5">
        <f t="shared" si="0"/>
        <v>81.044907552639671</v>
      </c>
      <c r="M24" s="5">
        <f t="shared" si="0"/>
        <v>74.560579550278405</v>
      </c>
      <c r="N24" s="5">
        <f t="shared" si="0"/>
        <v>67.315511483027478</v>
      </c>
      <c r="O24" s="5">
        <f t="shared" si="0"/>
        <v>60.387390737230319</v>
      </c>
      <c r="P24" s="5">
        <f t="shared" si="0"/>
        <v>54.064875728077482</v>
      </c>
      <c r="Q24" s="5">
        <f t="shared" si="0"/>
        <v>48.273678972113188</v>
      </c>
      <c r="R24" s="5">
        <f t="shared" si="0"/>
        <v>42.677553034764998</v>
      </c>
      <c r="S24" s="5">
        <f t="shared" si="0"/>
        <v>37.158959152341239</v>
      </c>
      <c r="T24" s="5">
        <f t="shared" si="0"/>
        <v>32.27238065914753</v>
      </c>
      <c r="U24" s="5">
        <f t="shared" si="0"/>
        <v>27.857763843812137</v>
      </c>
    </row>
    <row r="26" spans="1:21" x14ac:dyDescent="0.35">
      <c r="A26" s="2"/>
    </row>
    <row r="27" spans="1:21" x14ac:dyDescent="0.35">
      <c r="A27" s="7" t="s">
        <v>25</v>
      </c>
    </row>
  </sheetData>
  <phoneticPr fontId="5" type="noConversion"/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194FE-7787-47F3-82C5-EB97E43A890C}">
  <dimension ref="A1:U17"/>
  <sheetViews>
    <sheetView workbookViewId="0">
      <selection activeCell="E26" sqref="E25:E26"/>
    </sheetView>
  </sheetViews>
  <sheetFormatPr defaultRowHeight="14.5" x14ac:dyDescent="0.35"/>
  <cols>
    <col min="1" max="1" width="36" customWidth="1"/>
  </cols>
  <sheetData>
    <row r="1" spans="1:21" x14ac:dyDescent="0.35">
      <c r="A1" t="s">
        <v>107</v>
      </c>
    </row>
    <row r="2" spans="1:21" x14ac:dyDescent="0.35">
      <c r="A2" t="s">
        <v>106</v>
      </c>
      <c r="B2">
        <v>2019</v>
      </c>
      <c r="C2">
        <v>2020</v>
      </c>
      <c r="D2">
        <v>2021</v>
      </c>
      <c r="E2">
        <v>2022</v>
      </c>
      <c r="F2">
        <v>2023</v>
      </c>
      <c r="G2">
        <v>2024</v>
      </c>
      <c r="H2">
        <v>2025</v>
      </c>
      <c r="I2">
        <v>2026</v>
      </c>
      <c r="J2">
        <v>2027</v>
      </c>
      <c r="K2">
        <v>2028</v>
      </c>
      <c r="L2">
        <v>2029</v>
      </c>
      <c r="M2">
        <v>2030</v>
      </c>
      <c r="N2">
        <v>2031</v>
      </c>
      <c r="O2">
        <v>2032</v>
      </c>
      <c r="P2">
        <v>2033</v>
      </c>
      <c r="Q2">
        <v>2034</v>
      </c>
      <c r="R2">
        <v>2035</v>
      </c>
      <c r="S2">
        <v>2036</v>
      </c>
      <c r="T2">
        <v>2037</v>
      </c>
      <c r="U2" s="7" t="s">
        <v>105</v>
      </c>
    </row>
    <row r="3" spans="1:21" ht="14" customHeight="1" thickBot="1" x14ac:dyDescent="0.4">
      <c r="A3" s="13" t="s">
        <v>64</v>
      </c>
      <c r="B3">
        <v>112.59431459801401</v>
      </c>
      <c r="C3">
        <v>90.294700237086545</v>
      </c>
      <c r="D3">
        <v>97.825449211808632</v>
      </c>
      <c r="E3">
        <v>106.80902861581863</v>
      </c>
      <c r="F3">
        <v>105.59046126499967</v>
      </c>
      <c r="G3">
        <v>104.42571256408729</v>
      </c>
      <c r="H3">
        <v>102.66880325645955</v>
      </c>
      <c r="I3">
        <v>99.767687447585189</v>
      </c>
      <c r="J3">
        <v>96.255854684465135</v>
      </c>
      <c r="K3">
        <v>91.829219956626787</v>
      </c>
      <c r="L3">
        <v>86.494087539087005</v>
      </c>
      <c r="M3">
        <v>79.580532232528171</v>
      </c>
      <c r="N3">
        <v>72.536648168106211</v>
      </c>
      <c r="O3">
        <v>65.672716484675846</v>
      </c>
      <c r="P3">
        <v>58.545337106843206</v>
      </c>
      <c r="Q3">
        <v>51.071592316147296</v>
      </c>
      <c r="R3">
        <v>43.330759544190144</v>
      </c>
      <c r="S3">
        <v>36.301058719990003</v>
      </c>
      <c r="T3">
        <v>29.92485549371489</v>
      </c>
      <c r="U3" s="7">
        <v>1531.5188194422342</v>
      </c>
    </row>
    <row r="4" spans="1:21" ht="15.5" customHeight="1" thickBot="1" x14ac:dyDescent="0.4">
      <c r="A4" s="13" t="s">
        <v>68</v>
      </c>
      <c r="B4">
        <v>112.59431459801401</v>
      </c>
      <c r="C4">
        <v>90.294700237086545</v>
      </c>
      <c r="D4">
        <v>97.825449211808632</v>
      </c>
      <c r="E4">
        <v>99.776203222916095</v>
      </c>
      <c r="F4">
        <v>100.58164042043721</v>
      </c>
      <c r="G4">
        <v>101.35939486314109</v>
      </c>
      <c r="H4">
        <v>101.42371888013</v>
      </c>
      <c r="I4">
        <v>100.78789911137544</v>
      </c>
      <c r="J4">
        <v>99.353354705641436</v>
      </c>
      <c r="K4">
        <v>96.766773032428119</v>
      </c>
      <c r="L4">
        <v>92.957108162330897</v>
      </c>
      <c r="M4">
        <v>87.128185455780994</v>
      </c>
      <c r="N4">
        <v>79.359316951872813</v>
      </c>
      <c r="O4">
        <v>71.799216291030405</v>
      </c>
      <c r="P4">
        <v>63.960071212874873</v>
      </c>
      <c r="Q4">
        <v>55.750970675324879</v>
      </c>
      <c r="R4">
        <v>47.259033371767089</v>
      </c>
      <c r="S4">
        <v>39.556768187823401</v>
      </c>
      <c r="T4">
        <v>32.579833270578597</v>
      </c>
      <c r="U4" s="7">
        <v>1571.1139518623627</v>
      </c>
    </row>
    <row r="5" spans="1:21" ht="14.5" customHeight="1" thickBot="1" x14ac:dyDescent="0.4">
      <c r="A5" s="13" t="s">
        <v>70</v>
      </c>
      <c r="B5">
        <v>112.59431459801401</v>
      </c>
      <c r="C5">
        <v>90.294700237086545</v>
      </c>
      <c r="D5">
        <v>97.825449211808632</v>
      </c>
      <c r="E5">
        <v>101.00761099254302</v>
      </c>
      <c r="F5">
        <v>102.97971984389633</v>
      </c>
      <c r="G5">
        <v>104.86318165297472</v>
      </c>
      <c r="H5">
        <v>105.94794577998047</v>
      </c>
      <c r="I5">
        <v>106.23900626964065</v>
      </c>
      <c r="J5">
        <v>105.61236814866191</v>
      </c>
      <c r="K5">
        <v>103.67268450952344</v>
      </c>
      <c r="L5">
        <v>100.32319145394605</v>
      </c>
      <c r="M5">
        <v>94.675838679033788</v>
      </c>
      <c r="N5">
        <v>86.181985735639401</v>
      </c>
      <c r="O5">
        <v>77.925716097384935</v>
      </c>
      <c r="P5">
        <v>69.374805318906567</v>
      </c>
      <c r="Q5">
        <v>60.430349034502434</v>
      </c>
      <c r="R5">
        <v>51.187307199344033</v>
      </c>
      <c r="S5">
        <v>42.812477655656785</v>
      </c>
      <c r="T5">
        <v>35.2348110474423</v>
      </c>
      <c r="U5" s="7">
        <v>1649.1834634659861</v>
      </c>
    </row>
    <row r="6" spans="1:21" ht="14" customHeight="1" thickBot="1" x14ac:dyDescent="0.4">
      <c r="A6" s="13" t="s">
        <v>72</v>
      </c>
      <c r="B6">
        <v>112.59431459801401</v>
      </c>
      <c r="C6">
        <v>90.294700237086545</v>
      </c>
      <c r="D6">
        <v>97.825449211808632</v>
      </c>
      <c r="E6">
        <v>97.313387683662185</v>
      </c>
      <c r="F6">
        <v>95.78548157351895</v>
      </c>
      <c r="G6">
        <v>94.351821283473839</v>
      </c>
      <c r="H6">
        <v>92.37526508042906</v>
      </c>
      <c r="I6">
        <v>89.885684794844934</v>
      </c>
      <c r="J6">
        <v>86.835327819600451</v>
      </c>
      <c r="K6">
        <v>82.954950078237488</v>
      </c>
      <c r="L6">
        <v>78.224941579100602</v>
      </c>
      <c r="M6">
        <v>72.032879009275362</v>
      </c>
      <c r="N6">
        <v>65.713979384339638</v>
      </c>
      <c r="O6">
        <v>59.546216678321308</v>
      </c>
      <c r="P6">
        <v>53.130603000811526</v>
      </c>
      <c r="Q6">
        <v>46.392213956969734</v>
      </c>
      <c r="R6">
        <v>39.402485716613214</v>
      </c>
      <c r="S6">
        <v>33.045349252156612</v>
      </c>
      <c r="T6">
        <v>27.269877716851184</v>
      </c>
      <c r="U6" s="7">
        <v>1414.9749286551155</v>
      </c>
    </row>
    <row r="7" spans="1:21" ht="14.5" customHeight="1" thickBot="1" x14ac:dyDescent="0.4">
      <c r="A7" s="13" t="s">
        <v>74</v>
      </c>
      <c r="B7">
        <v>112.59431459801401</v>
      </c>
      <c r="C7">
        <v>90.294700237086545</v>
      </c>
      <c r="D7">
        <v>97.825449211808632</v>
      </c>
      <c r="E7">
        <v>96.08197991403523</v>
      </c>
      <c r="F7">
        <v>93.387402150059813</v>
      </c>
      <c r="G7">
        <v>90.848034493640213</v>
      </c>
      <c r="H7">
        <v>87.851038180578598</v>
      </c>
      <c r="I7">
        <v>84.434577636579704</v>
      </c>
      <c r="J7">
        <v>80.576314376579958</v>
      </c>
      <c r="K7">
        <v>76.049038601142158</v>
      </c>
      <c r="L7">
        <v>70.858858287485418</v>
      </c>
      <c r="M7">
        <v>64.485225786022539</v>
      </c>
      <c r="N7">
        <v>58.891310600573043</v>
      </c>
      <c r="O7">
        <v>53.419716871966763</v>
      </c>
      <c r="P7">
        <v>47.715868894779859</v>
      </c>
      <c r="Q7">
        <v>41.712835597792164</v>
      </c>
      <c r="R7">
        <v>35.474211889036269</v>
      </c>
      <c r="S7">
        <v>29.789639784323221</v>
      </c>
      <c r="T7">
        <v>24.614899939987477</v>
      </c>
      <c r="U7" s="7">
        <v>1336.9054170514917</v>
      </c>
    </row>
    <row r="8" spans="1:21" ht="15" customHeight="1" thickBot="1" x14ac:dyDescent="0.4">
      <c r="A8" s="13" t="s">
        <v>76</v>
      </c>
      <c r="B8">
        <v>112.59431459801401</v>
      </c>
      <c r="C8">
        <v>90.294700237086545</v>
      </c>
      <c r="D8">
        <v>97.825449211808632</v>
      </c>
      <c r="E8">
        <v>106.58493484691694</v>
      </c>
      <c r="F8">
        <v>105.33126029850705</v>
      </c>
      <c r="G8">
        <v>103.62978463556928</v>
      </c>
      <c r="H8">
        <v>101.10617946709563</v>
      </c>
      <c r="I8">
        <v>96.995827713985889</v>
      </c>
      <c r="J8">
        <v>91.981420261170911</v>
      </c>
      <c r="K8">
        <v>83.26823274302761</v>
      </c>
      <c r="L8">
        <v>76.01330395481807</v>
      </c>
      <c r="M8">
        <v>66.868999277546706</v>
      </c>
      <c r="N8">
        <v>58.217010177915782</v>
      </c>
      <c r="O8">
        <v>50.823677575843504</v>
      </c>
      <c r="P8">
        <v>43.037204876585349</v>
      </c>
      <c r="Q8">
        <v>36.797828594640457</v>
      </c>
      <c r="R8">
        <v>31.008744262035389</v>
      </c>
      <c r="S8">
        <v>26.079703253603277</v>
      </c>
      <c r="T8">
        <v>21.51607951680181</v>
      </c>
      <c r="U8" s="7">
        <v>1399.9746555029728</v>
      </c>
    </row>
    <row r="9" spans="1:21" ht="14" customHeight="1" thickBot="1" x14ac:dyDescent="0.4">
      <c r="A9" s="13" t="s">
        <v>78</v>
      </c>
      <c r="B9">
        <v>112.59431459801401</v>
      </c>
      <c r="C9">
        <v>90.294700237086545</v>
      </c>
      <c r="D9">
        <v>97.825449211808632</v>
      </c>
      <c r="E9">
        <v>106.58653851636159</v>
      </c>
      <c r="F9">
        <v>105.39919429920872</v>
      </c>
      <c r="G9">
        <v>104.41502550009446</v>
      </c>
      <c r="H9">
        <v>102.45350288728589</v>
      </c>
      <c r="I9">
        <v>99.237305946251013</v>
      </c>
      <c r="J9">
        <v>95.533009668187916</v>
      </c>
      <c r="K9">
        <v>91.637197670088426</v>
      </c>
      <c r="L9">
        <v>87.552765739194584</v>
      </c>
      <c r="M9">
        <v>82.9149743263998</v>
      </c>
      <c r="N9">
        <v>77.803709517607459</v>
      </c>
      <c r="O9">
        <v>72.055138798591713</v>
      </c>
      <c r="P9">
        <v>65.915228248868615</v>
      </c>
      <c r="Q9">
        <v>59.478084476536708</v>
      </c>
      <c r="R9">
        <v>52.791488821128958</v>
      </c>
      <c r="S9">
        <v>46.995008018406288</v>
      </c>
      <c r="T9">
        <v>41.547764384251487</v>
      </c>
      <c r="U9" s="7">
        <v>1593.0304008653727</v>
      </c>
    </row>
    <row r="10" spans="1:21" ht="15.5" customHeight="1" thickBot="1" x14ac:dyDescent="0.4">
      <c r="A10" s="13" t="s">
        <v>80</v>
      </c>
      <c r="B10">
        <v>112.59431459801401</v>
      </c>
      <c r="C10">
        <v>90.294700237086545</v>
      </c>
      <c r="D10">
        <v>97.825449211808632</v>
      </c>
      <c r="E10">
        <v>108.34563065976454</v>
      </c>
      <c r="F10">
        <v>108.68380091101764</v>
      </c>
      <c r="G10">
        <v>108.67127647288287</v>
      </c>
      <c r="H10">
        <v>108.01887052724685</v>
      </c>
      <c r="I10">
        <v>106.1811000129826</v>
      </c>
      <c r="J10">
        <v>103.64782167062523</v>
      </c>
      <c r="K10">
        <v>99.828291357067826</v>
      </c>
      <c r="L10">
        <v>94.747118580248241</v>
      </c>
      <c r="M10">
        <v>88.086449560325505</v>
      </c>
      <c r="N10">
        <v>80.901216831194162</v>
      </c>
      <c r="O10">
        <v>73.958991664304392</v>
      </c>
      <c r="P10">
        <v>66.58553389208295</v>
      </c>
      <c r="Q10">
        <v>58.660758853800097</v>
      </c>
      <c r="R10">
        <v>50.252105311171192</v>
      </c>
      <c r="S10">
        <v>42.250747780657292</v>
      </c>
      <c r="T10">
        <v>34.974600234932581</v>
      </c>
      <c r="U10" s="7">
        <v>1634.5087783672134</v>
      </c>
    </row>
    <row r="11" spans="1:21" ht="14" customHeight="1" thickBot="1" x14ac:dyDescent="0.4">
      <c r="A11" s="13" t="s">
        <v>82</v>
      </c>
      <c r="B11">
        <v>112.59431459801401</v>
      </c>
      <c r="C11">
        <v>90.294700237086545</v>
      </c>
      <c r="D11">
        <v>97.825449211808632</v>
      </c>
      <c r="E11">
        <v>107.96148014877807</v>
      </c>
      <c r="F11">
        <v>107.91046599951314</v>
      </c>
      <c r="G11">
        <v>107.60988549568397</v>
      </c>
      <c r="H11">
        <v>106.68135370955002</v>
      </c>
      <c r="I11">
        <v>104.57774687163327</v>
      </c>
      <c r="J11">
        <v>101.7998299240852</v>
      </c>
      <c r="K11">
        <v>97.828523506957566</v>
      </c>
      <c r="L11">
        <v>92.683860819957928</v>
      </c>
      <c r="M11">
        <v>85.959970228376179</v>
      </c>
      <c r="N11">
        <v>78.810074665422178</v>
      </c>
      <c r="O11">
        <v>71.88742286939727</v>
      </c>
      <c r="P11">
        <v>64.575484695773014</v>
      </c>
      <c r="Q11">
        <v>56.763467219386897</v>
      </c>
      <c r="R11">
        <v>48.521768869425927</v>
      </c>
      <c r="S11">
        <v>40.763325515490465</v>
      </c>
      <c r="T11">
        <v>33.712164049628157</v>
      </c>
      <c r="U11" s="7">
        <v>1608.7612886359686</v>
      </c>
    </row>
    <row r="12" spans="1:21" ht="13.5" customHeight="1" thickBot="1" x14ac:dyDescent="0.4">
      <c r="A12" s="13" t="s">
        <v>84</v>
      </c>
      <c r="B12">
        <v>112.59431459801401</v>
      </c>
      <c r="C12">
        <v>90.294700237086545</v>
      </c>
      <c r="D12">
        <v>97.825449211808632</v>
      </c>
      <c r="E12">
        <v>107.57732963779159</v>
      </c>
      <c r="F12">
        <v>107.13713108800864</v>
      </c>
      <c r="G12">
        <v>106.5484945184851</v>
      </c>
      <c r="H12">
        <v>105.3438368918532</v>
      </c>
      <c r="I12">
        <v>102.97439373028389</v>
      </c>
      <c r="J12">
        <v>99.951838177545184</v>
      </c>
      <c r="K12">
        <v>95.828755656847306</v>
      </c>
      <c r="L12">
        <v>90.62060305966763</v>
      </c>
      <c r="M12">
        <v>83.833490896426838</v>
      </c>
      <c r="N12">
        <v>76.71893249965018</v>
      </c>
      <c r="O12">
        <v>69.815854074490133</v>
      </c>
      <c r="P12">
        <v>62.565435499463071</v>
      </c>
      <c r="Q12">
        <v>54.866175584973696</v>
      </c>
      <c r="R12">
        <v>46.791432427680675</v>
      </c>
      <c r="S12">
        <v>39.275903250323644</v>
      </c>
      <c r="T12">
        <v>32.449727864323741</v>
      </c>
      <c r="U12" s="7">
        <v>1583.0137989047239</v>
      </c>
    </row>
    <row r="13" spans="1:21" ht="16" customHeight="1" thickBot="1" x14ac:dyDescent="0.4">
      <c r="A13" s="13" t="s">
        <v>86</v>
      </c>
      <c r="B13">
        <v>112.59431459801401</v>
      </c>
      <c r="C13">
        <v>90.294700237086545</v>
      </c>
      <c r="D13">
        <v>97.825449211808632</v>
      </c>
      <c r="E13">
        <v>106.42487810483215</v>
      </c>
      <c r="F13">
        <v>104.81712635349518</v>
      </c>
      <c r="G13">
        <v>103.36432158688842</v>
      </c>
      <c r="H13">
        <v>101.33128643876273</v>
      </c>
      <c r="I13">
        <v>98.16433430623583</v>
      </c>
      <c r="J13">
        <v>94.407862937925131</v>
      </c>
      <c r="K13">
        <v>89.829452106516513</v>
      </c>
      <c r="L13">
        <v>84.430829778796692</v>
      </c>
      <c r="M13">
        <v>77.45405290057883</v>
      </c>
      <c r="N13">
        <v>70.445506002334241</v>
      </c>
      <c r="O13">
        <v>63.601147689768723</v>
      </c>
      <c r="P13">
        <v>56.535287910533263</v>
      </c>
      <c r="Q13">
        <v>49.174300681734103</v>
      </c>
      <c r="R13">
        <v>41.600423102444893</v>
      </c>
      <c r="S13">
        <v>34.813636454823175</v>
      </c>
      <c r="T13">
        <v>28.66241930841047</v>
      </c>
      <c r="U13" s="7">
        <v>1505.7713297109897</v>
      </c>
    </row>
    <row r="14" spans="1:21" ht="16" thickBot="1" x14ac:dyDescent="0.4">
      <c r="A14" s="13" t="s">
        <v>88</v>
      </c>
      <c r="B14">
        <v>112.59431459801401</v>
      </c>
      <c r="C14">
        <v>90.294700237086545</v>
      </c>
      <c r="D14">
        <v>97.825449211808632</v>
      </c>
      <c r="E14">
        <v>95.574876349156398</v>
      </c>
      <c r="F14">
        <v>92.517526983553779</v>
      </c>
      <c r="G14">
        <v>89.301245504168818</v>
      </c>
      <c r="H14">
        <v>85.464351902123056</v>
      </c>
      <c r="I14">
        <v>80.854832017254637</v>
      </c>
      <c r="J14">
        <v>75.60977655396789</v>
      </c>
      <c r="K14">
        <v>67.599667345975845</v>
      </c>
      <c r="L14">
        <v>60.934182075693812</v>
      </c>
      <c r="M14">
        <v>52.897222185020091</v>
      </c>
      <c r="N14">
        <v>46.078864294070925</v>
      </c>
      <c r="O14">
        <v>40.211319795886048</v>
      </c>
      <c r="P14">
        <v>34.033997736331223</v>
      </c>
      <c r="Q14">
        <v>29.072571591078606</v>
      </c>
      <c r="R14">
        <v>24.468751178888962</v>
      </c>
      <c r="S14">
        <v>20.590084904682904</v>
      </c>
      <c r="T14">
        <v>16.991090366173118</v>
      </c>
      <c r="U14" s="7">
        <v>1212.9148248309352</v>
      </c>
    </row>
    <row r="15" spans="1:21" ht="16" thickBot="1" x14ac:dyDescent="0.4">
      <c r="A15" s="13" t="s">
        <v>89</v>
      </c>
      <c r="B15">
        <v>112.59431459801401</v>
      </c>
      <c r="C15">
        <v>90.294700237086545</v>
      </c>
      <c r="D15">
        <v>97.825449211808632</v>
      </c>
      <c r="E15">
        <v>102.27937984028387</v>
      </c>
      <c r="F15">
        <v>105.83576713957274</v>
      </c>
      <c r="G15">
        <v>109.09633895290295</v>
      </c>
      <c r="H15">
        <v>111.19248308701199</v>
      </c>
      <c r="I15">
        <v>112.46792218780764</v>
      </c>
      <c r="J15">
        <v>112.91521962643282</v>
      </c>
      <c r="K15">
        <v>112.56495236729027</v>
      </c>
      <c r="L15">
        <v>111.40607548925958</v>
      </c>
      <c r="M15">
        <v>109.4376466781042</v>
      </c>
      <c r="N15">
        <v>103.36652521230863</v>
      </c>
      <c r="O15">
        <v>96.600433939552289</v>
      </c>
      <c r="P15">
        <v>89.210810160950473</v>
      </c>
      <c r="Q15">
        <v>81.303497744639103</v>
      </c>
      <c r="R15">
        <v>72.925853496136085</v>
      </c>
      <c r="S15">
        <v>65.180447345146703</v>
      </c>
      <c r="T15">
        <v>57.905496297627359</v>
      </c>
      <c r="U15" s="7">
        <v>1854.4033136119358</v>
      </c>
    </row>
    <row r="17" spans="1:1" ht="15.5" x14ac:dyDescent="0.35">
      <c r="A17" s="20" t="s">
        <v>108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77828-CA0A-46C7-AA10-5492879E7379}">
  <dimension ref="A1:T5"/>
  <sheetViews>
    <sheetView workbookViewId="0">
      <selection activeCell="A2" sqref="A2:XFD2"/>
    </sheetView>
  </sheetViews>
  <sheetFormatPr defaultRowHeight="14.5" x14ac:dyDescent="0.35"/>
  <sheetData>
    <row r="1" spans="1:20" x14ac:dyDescent="0.35">
      <c r="A1" t="s">
        <v>0</v>
      </c>
    </row>
    <row r="2" spans="1:20" x14ac:dyDescent="0.35">
      <c r="A2" s="1"/>
      <c r="B2" s="1">
        <v>2019</v>
      </c>
      <c r="C2" s="1">
        <v>2020</v>
      </c>
      <c r="D2" s="1">
        <v>2021</v>
      </c>
      <c r="E2" s="1">
        <v>2022</v>
      </c>
      <c r="F2" s="1">
        <v>2023</v>
      </c>
      <c r="G2" s="1">
        <v>2024</v>
      </c>
      <c r="H2" s="1">
        <v>2025</v>
      </c>
      <c r="I2" s="1">
        <v>2026</v>
      </c>
      <c r="J2" s="1">
        <v>2027</v>
      </c>
      <c r="K2" s="1">
        <v>2028</v>
      </c>
      <c r="L2" s="1">
        <v>2029</v>
      </c>
      <c r="M2" s="1">
        <v>2030</v>
      </c>
      <c r="N2" s="1">
        <v>2031</v>
      </c>
      <c r="O2" s="1">
        <v>2032</v>
      </c>
      <c r="P2" s="1">
        <v>2033</v>
      </c>
      <c r="Q2" s="1">
        <v>2034</v>
      </c>
      <c r="R2" s="1">
        <v>2035</v>
      </c>
      <c r="S2" s="1">
        <v>2036</v>
      </c>
      <c r="T2" s="1">
        <v>2037</v>
      </c>
    </row>
    <row r="3" spans="1:20" x14ac:dyDescent="0.35">
      <c r="A3" s="1" t="s">
        <v>1</v>
      </c>
      <c r="B3" s="1">
        <v>1.0000000000000002</v>
      </c>
      <c r="C3" s="1">
        <v>0.98965805309482457</v>
      </c>
      <c r="D3" s="1">
        <v>0.98109870764222751</v>
      </c>
      <c r="E3" s="1">
        <v>0.97452939301534292</v>
      </c>
      <c r="F3" s="1">
        <v>0.97007292753640972</v>
      </c>
      <c r="G3" s="1">
        <v>0.96635692829303788</v>
      </c>
      <c r="H3" s="1">
        <v>0.96314144549674441</v>
      </c>
      <c r="I3" s="1">
        <v>0.96062318335972052</v>
      </c>
      <c r="J3" s="1">
        <v>0.95871316351471014</v>
      </c>
      <c r="K3" s="1">
        <v>0.95741933053177164</v>
      </c>
      <c r="L3" s="1">
        <v>0.95652894970702451</v>
      </c>
      <c r="M3" s="1">
        <v>0.95601185112862297</v>
      </c>
      <c r="N3" s="1">
        <v>0.95573756713444813</v>
      </c>
      <c r="O3" s="1">
        <v>0.95557862365201485</v>
      </c>
      <c r="P3" s="1">
        <v>0.95562312058777232</v>
      </c>
      <c r="Q3" s="1">
        <v>0.95565880507321666</v>
      </c>
      <c r="R3" s="1">
        <v>0.95568644988958196</v>
      </c>
      <c r="S3" s="1">
        <v>0.95570805127981839</v>
      </c>
      <c r="T3" s="1">
        <v>0.95572509672963191</v>
      </c>
    </row>
    <row r="4" spans="1:20" x14ac:dyDescent="0.35">
      <c r="A4" s="1" t="s">
        <v>2</v>
      </c>
      <c r="B4" s="1">
        <v>1.0000000000000002</v>
      </c>
      <c r="C4" s="1">
        <v>0.98965805309482457</v>
      </c>
      <c r="D4" s="1">
        <v>0.97</v>
      </c>
      <c r="E4" s="1">
        <v>0.95</v>
      </c>
      <c r="F4" s="1">
        <v>0.93</v>
      </c>
      <c r="G4" s="1">
        <v>0.92</v>
      </c>
      <c r="H4" s="1">
        <v>0.91</v>
      </c>
      <c r="I4" s="1">
        <v>0.89</v>
      </c>
      <c r="J4" s="1">
        <v>0.87</v>
      </c>
      <c r="K4" s="1">
        <v>0.85</v>
      </c>
      <c r="L4" s="1">
        <v>0.84</v>
      </c>
      <c r="M4" s="1">
        <v>0.83</v>
      </c>
      <c r="N4" s="1">
        <v>0.82</v>
      </c>
      <c r="O4" s="1">
        <v>0.8</v>
      </c>
      <c r="P4" s="1">
        <v>0.78</v>
      </c>
      <c r="Q4" s="1">
        <v>0.76</v>
      </c>
      <c r="R4" s="1">
        <v>0.74</v>
      </c>
      <c r="S4" s="1">
        <v>0.74</v>
      </c>
      <c r="T4" s="1">
        <v>0.74</v>
      </c>
    </row>
    <row r="5" spans="1:20" x14ac:dyDescent="0.35">
      <c r="A5" s="1" t="s">
        <v>3</v>
      </c>
      <c r="B5" s="1">
        <v>1.0000000000000002</v>
      </c>
      <c r="C5" s="1">
        <v>0.98965805309482457</v>
      </c>
      <c r="D5" s="1">
        <v>0.97</v>
      </c>
      <c r="E5" s="1">
        <v>0.96</v>
      </c>
      <c r="F5" s="1">
        <v>0.95</v>
      </c>
      <c r="G5" s="1">
        <v>0.95</v>
      </c>
      <c r="H5" s="1">
        <v>0.95</v>
      </c>
      <c r="I5" s="1">
        <v>0.93</v>
      </c>
      <c r="J5" s="1">
        <v>0.91</v>
      </c>
      <c r="K5" s="1">
        <v>0.9</v>
      </c>
      <c r="L5" s="1">
        <v>0.89</v>
      </c>
      <c r="M5" s="1">
        <v>0.87</v>
      </c>
      <c r="N5" s="1">
        <v>0.85</v>
      </c>
      <c r="O5" s="1">
        <v>0.83</v>
      </c>
      <c r="P5" s="1">
        <v>0.81</v>
      </c>
      <c r="Q5" s="1">
        <v>0.79</v>
      </c>
      <c r="R5" s="1">
        <v>0.77</v>
      </c>
      <c r="S5" s="1">
        <v>0.76</v>
      </c>
      <c r="T5" s="1">
        <v>0.75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F2515-E6BC-4CAD-9EBE-C3ABA50CF486}">
  <dimension ref="A1:T5"/>
  <sheetViews>
    <sheetView workbookViewId="0">
      <selection activeCell="A2" sqref="A2:T5"/>
    </sheetView>
  </sheetViews>
  <sheetFormatPr defaultRowHeight="14.5" x14ac:dyDescent="0.35"/>
  <sheetData>
    <row r="1" spans="1:20" x14ac:dyDescent="0.35">
      <c r="A1" t="s">
        <v>4</v>
      </c>
    </row>
    <row r="2" spans="1:20" s="1" customFormat="1" x14ac:dyDescent="0.35">
      <c r="B2" s="1">
        <v>2019</v>
      </c>
      <c r="C2" s="1">
        <v>2020</v>
      </c>
      <c r="D2" s="1">
        <v>2021</v>
      </c>
      <c r="E2" s="1">
        <v>2022</v>
      </c>
      <c r="F2" s="1">
        <v>2023</v>
      </c>
      <c r="G2" s="1">
        <v>2024</v>
      </c>
      <c r="H2" s="1">
        <v>2025</v>
      </c>
      <c r="I2" s="1">
        <v>2026</v>
      </c>
      <c r="J2" s="1">
        <v>2027</v>
      </c>
      <c r="K2" s="1">
        <v>2028</v>
      </c>
      <c r="L2" s="1">
        <v>2029</v>
      </c>
      <c r="M2" s="1">
        <v>2030</v>
      </c>
      <c r="N2" s="1">
        <v>2031</v>
      </c>
      <c r="O2" s="1">
        <v>2032</v>
      </c>
      <c r="P2" s="1">
        <v>2033</v>
      </c>
      <c r="Q2" s="1">
        <v>2034</v>
      </c>
      <c r="R2" s="1">
        <v>2035</v>
      </c>
      <c r="S2" s="1">
        <v>2036</v>
      </c>
      <c r="T2" s="1">
        <v>2037</v>
      </c>
    </row>
    <row r="3" spans="1:20" s="1" customFormat="1" x14ac:dyDescent="0.35">
      <c r="A3" s="1" t="s">
        <v>1</v>
      </c>
      <c r="B3" s="1">
        <v>1.0000000000000002</v>
      </c>
      <c r="C3" s="1">
        <v>0.98552400000000018</v>
      </c>
      <c r="D3" s="1">
        <v>0.97104800000000013</v>
      </c>
      <c r="E3" s="1">
        <v>0.95657200000000009</v>
      </c>
      <c r="F3" s="1">
        <v>0.94209600000000004</v>
      </c>
      <c r="G3" s="1">
        <v>0.92762</v>
      </c>
      <c r="H3" s="1">
        <v>0.91314144549674403</v>
      </c>
      <c r="I3" s="1">
        <v>0.90771544549674399</v>
      </c>
      <c r="J3" s="1">
        <v>0.90228944549674395</v>
      </c>
      <c r="K3" s="1">
        <v>0.89686344549674391</v>
      </c>
      <c r="L3" s="1">
        <v>0.89143744549674386</v>
      </c>
      <c r="M3" s="1">
        <v>0.88601185112862302</v>
      </c>
      <c r="N3" s="1">
        <v>0.88601185112862302</v>
      </c>
      <c r="O3" s="1">
        <v>0.88601185112862302</v>
      </c>
      <c r="P3" s="1">
        <v>0.88601185112862302</v>
      </c>
      <c r="Q3" s="1">
        <v>0.88601185112862302</v>
      </c>
      <c r="R3" s="1">
        <v>0.88601185112862302</v>
      </c>
      <c r="S3" s="1">
        <v>0.88601185112862302</v>
      </c>
      <c r="T3" s="1">
        <v>0.88601185112862302</v>
      </c>
    </row>
    <row r="4" spans="1:20" s="1" customFormat="1" x14ac:dyDescent="0.35">
      <c r="A4" s="1" t="s">
        <v>2</v>
      </c>
      <c r="B4" s="1">
        <v>1.0000000000000002</v>
      </c>
      <c r="C4" s="1">
        <v>0.98965805309482457</v>
      </c>
      <c r="D4" s="1">
        <v>0.97</v>
      </c>
      <c r="E4" s="1">
        <v>0.95</v>
      </c>
      <c r="F4" s="1">
        <v>0.93</v>
      </c>
      <c r="G4" s="1">
        <v>0.92</v>
      </c>
      <c r="H4" s="1">
        <v>0.91</v>
      </c>
      <c r="I4" s="1">
        <v>0.89</v>
      </c>
      <c r="J4" s="1">
        <v>0.87</v>
      </c>
      <c r="K4" s="1">
        <v>0.85</v>
      </c>
      <c r="L4" s="1">
        <v>0.84</v>
      </c>
      <c r="M4" s="1">
        <v>0.83</v>
      </c>
      <c r="N4" s="1">
        <v>0.82</v>
      </c>
      <c r="O4" s="1">
        <v>0.8</v>
      </c>
      <c r="P4" s="1">
        <v>0.78</v>
      </c>
      <c r="Q4" s="1">
        <v>0.76</v>
      </c>
      <c r="R4" s="1">
        <v>0.74</v>
      </c>
      <c r="S4" s="1">
        <v>0.74</v>
      </c>
      <c r="T4" s="1">
        <v>0.74</v>
      </c>
    </row>
    <row r="5" spans="1:20" s="1" customFormat="1" x14ac:dyDescent="0.35">
      <c r="A5" s="1" t="s">
        <v>3</v>
      </c>
      <c r="B5" s="1">
        <v>1.0000000000000002</v>
      </c>
      <c r="C5" s="1">
        <v>0.98965805309482457</v>
      </c>
      <c r="D5" s="1">
        <v>0.97</v>
      </c>
      <c r="E5" s="1">
        <v>0.96</v>
      </c>
      <c r="F5" s="1">
        <v>0.95</v>
      </c>
      <c r="G5" s="1">
        <v>0.95</v>
      </c>
      <c r="H5" s="1">
        <v>0.95</v>
      </c>
      <c r="I5" s="1">
        <v>0.93</v>
      </c>
      <c r="J5" s="1">
        <v>0.91</v>
      </c>
      <c r="K5" s="1">
        <v>0.9</v>
      </c>
      <c r="L5" s="1">
        <v>0.89</v>
      </c>
      <c r="M5" s="1">
        <v>0.87</v>
      </c>
      <c r="N5" s="1">
        <v>0.85</v>
      </c>
      <c r="O5" s="1">
        <v>0.83</v>
      </c>
      <c r="P5" s="1">
        <v>0.81</v>
      </c>
      <c r="Q5" s="1">
        <v>0.79</v>
      </c>
      <c r="R5" s="1">
        <v>0.77</v>
      </c>
      <c r="S5" s="1">
        <v>0.76</v>
      </c>
      <c r="T5" s="1">
        <v>0.75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99402-D648-4B87-B926-9E570FF24C5F}">
  <dimension ref="A1:X34"/>
  <sheetViews>
    <sheetView tabSelected="1" workbookViewId="0">
      <selection activeCell="D10" sqref="D10:X10"/>
    </sheetView>
  </sheetViews>
  <sheetFormatPr defaultRowHeight="14.5" x14ac:dyDescent="0.35"/>
  <sheetData>
    <row r="1" spans="1:24" x14ac:dyDescent="0.35">
      <c r="A1" t="s">
        <v>5</v>
      </c>
    </row>
    <row r="2" spans="1:24" x14ac:dyDescent="0.35">
      <c r="D2">
        <v>2020</v>
      </c>
      <c r="E2">
        <v>2021</v>
      </c>
      <c r="F2">
        <v>2022</v>
      </c>
      <c r="G2">
        <v>2023</v>
      </c>
      <c r="H2">
        <v>2024</v>
      </c>
      <c r="I2">
        <v>2025</v>
      </c>
      <c r="J2">
        <v>2026</v>
      </c>
      <c r="K2">
        <v>2027</v>
      </c>
      <c r="L2">
        <v>2028</v>
      </c>
      <c r="M2">
        <v>2029</v>
      </c>
      <c r="N2">
        <v>2030</v>
      </c>
      <c r="O2">
        <v>2031</v>
      </c>
      <c r="P2">
        <v>2032</v>
      </c>
      <c r="Q2">
        <v>2033</v>
      </c>
      <c r="R2">
        <v>2034</v>
      </c>
      <c r="S2">
        <v>2035</v>
      </c>
      <c r="T2">
        <v>2036</v>
      </c>
      <c r="U2">
        <v>2037</v>
      </c>
      <c r="V2">
        <v>2038</v>
      </c>
      <c r="W2">
        <v>2039</v>
      </c>
      <c r="X2">
        <v>2040</v>
      </c>
    </row>
    <row r="3" spans="1:24" x14ac:dyDescent="0.35">
      <c r="A3" t="s">
        <v>6</v>
      </c>
      <c r="B3" t="s">
        <v>7</v>
      </c>
      <c r="D3">
        <v>272.4973</v>
      </c>
      <c r="E3">
        <v>274.72908836569542</v>
      </c>
      <c r="F3">
        <v>276.83344377173012</v>
      </c>
      <c r="G3">
        <v>279.01156141033209</v>
      </c>
      <c r="H3">
        <v>281.18967904893407</v>
      </c>
      <c r="I3">
        <v>283.38218027228203</v>
      </c>
      <c r="J3">
        <v>286.80817780799981</v>
      </c>
      <c r="K3">
        <v>290.2341753437176</v>
      </c>
      <c r="L3">
        <v>293.66017287943538</v>
      </c>
      <c r="M3">
        <v>297.08617041515305</v>
      </c>
      <c r="N3">
        <v>300.51216795087078</v>
      </c>
      <c r="O3">
        <v>303.14406009751485</v>
      </c>
      <c r="P3">
        <v>305.77595224415899</v>
      </c>
      <c r="Q3">
        <v>308.40784439080301</v>
      </c>
      <c r="R3">
        <v>311.03973653744714</v>
      </c>
      <c r="S3">
        <v>313.67162868409127</v>
      </c>
      <c r="T3">
        <v>315.60017034327012</v>
      </c>
      <c r="U3">
        <v>317.52871200244897</v>
      </c>
      <c r="V3">
        <v>319.45725366162782</v>
      </c>
      <c r="W3">
        <v>321.38579532080666</v>
      </c>
      <c r="X3">
        <v>323.31433697998563</v>
      </c>
    </row>
    <row r="4" spans="1:24" x14ac:dyDescent="0.35">
      <c r="A4" t="s">
        <v>6</v>
      </c>
      <c r="B4" t="s">
        <v>8</v>
      </c>
      <c r="D4">
        <v>55.828550000000007</v>
      </c>
      <c r="E4">
        <v>54.46479661250499</v>
      </c>
      <c r="F4">
        <v>57.08027867104564</v>
      </c>
      <c r="G4">
        <v>59.809310464455322</v>
      </c>
      <c r="H4">
        <v>62.538342257865011</v>
      </c>
      <c r="I4">
        <v>65.26953694518491</v>
      </c>
      <c r="J4">
        <v>65.408654963540542</v>
      </c>
      <c r="K4">
        <v>65.547772981896173</v>
      </c>
      <c r="L4">
        <v>65.686891000251805</v>
      </c>
      <c r="M4">
        <v>65.826009018607422</v>
      </c>
      <c r="N4">
        <v>65.965127036963068</v>
      </c>
      <c r="O4">
        <v>66.637530792348628</v>
      </c>
      <c r="P4">
        <v>67.309934547734187</v>
      </c>
      <c r="Q4">
        <v>67.982338303119747</v>
      </c>
      <c r="R4">
        <v>68.65474205850532</v>
      </c>
      <c r="S4">
        <v>69.327145813890894</v>
      </c>
      <c r="T4">
        <v>70.324158278772927</v>
      </c>
      <c r="U4">
        <v>71.321170743654989</v>
      </c>
      <c r="V4">
        <v>72.31818320853705</v>
      </c>
      <c r="W4">
        <v>73.315195673419083</v>
      </c>
      <c r="X4">
        <v>74.312208138301131</v>
      </c>
    </row>
    <row r="5" spans="1:24" x14ac:dyDescent="0.35">
      <c r="A5" t="s">
        <v>6</v>
      </c>
      <c r="B5" t="s">
        <v>9</v>
      </c>
      <c r="D5">
        <v>17.959119999999999</v>
      </c>
      <c r="E5">
        <v>17.462836824811959</v>
      </c>
      <c r="F5">
        <v>17.740746631783136</v>
      </c>
      <c r="G5">
        <v>18.03092384287406</v>
      </c>
      <c r="H5">
        <v>18.321101053964984</v>
      </c>
      <c r="I5">
        <v>18.612960552047461</v>
      </c>
      <c r="J5">
        <v>18.751690692808065</v>
      </c>
      <c r="K5">
        <v>18.890420833568669</v>
      </c>
      <c r="L5">
        <v>19.029150974329273</v>
      </c>
      <c r="M5">
        <v>19.167881115089873</v>
      </c>
      <c r="N5">
        <v>19.306611255850473</v>
      </c>
      <c r="O5">
        <v>19.352854636104006</v>
      </c>
      <c r="P5">
        <v>19.399098016357541</v>
      </c>
      <c r="Q5">
        <v>19.445341396611074</v>
      </c>
      <c r="R5">
        <v>19.491584776864606</v>
      </c>
      <c r="S5">
        <v>19.537828157118145</v>
      </c>
      <c r="T5">
        <v>19.653436607751978</v>
      </c>
      <c r="U5">
        <v>19.769045058385817</v>
      </c>
      <c r="V5">
        <v>19.884653509019653</v>
      </c>
      <c r="W5">
        <v>20.000261959653493</v>
      </c>
      <c r="X5">
        <v>20.115870410287318</v>
      </c>
    </row>
    <row r="6" spans="1:24" x14ac:dyDescent="0.35">
      <c r="A6" t="s">
        <v>6</v>
      </c>
      <c r="B6" t="s">
        <v>10</v>
      </c>
      <c r="D6">
        <v>346.28496999999999</v>
      </c>
      <c r="E6">
        <v>346.65672180301237</v>
      </c>
      <c r="F6">
        <v>351.6544690745589</v>
      </c>
      <c r="G6">
        <v>356.85179571766145</v>
      </c>
      <c r="H6">
        <v>362.0491223607641</v>
      </c>
      <c r="I6">
        <v>367.26467776951449</v>
      </c>
      <c r="J6">
        <v>370.97577581485274</v>
      </c>
      <c r="K6">
        <v>374.67236915918238</v>
      </c>
      <c r="L6">
        <v>378.37621485401638</v>
      </c>
      <c r="M6">
        <v>382.08006054885033</v>
      </c>
      <c r="N6">
        <v>385.78390624368433</v>
      </c>
      <c r="O6">
        <v>389.13444552596752</v>
      </c>
      <c r="P6">
        <v>392.48498480825072</v>
      </c>
      <c r="Q6">
        <v>395.83552409053385</v>
      </c>
      <c r="R6">
        <v>399.18606337281705</v>
      </c>
      <c r="S6">
        <v>402.5366026551003</v>
      </c>
      <c r="T6">
        <v>405.57776522979509</v>
      </c>
      <c r="U6">
        <v>408.61892780448983</v>
      </c>
      <c r="V6">
        <v>411.66009037918462</v>
      </c>
      <c r="W6">
        <v>414.70125295387936</v>
      </c>
      <c r="X6">
        <v>417.74241552857399</v>
      </c>
    </row>
    <row r="7" spans="1:24" x14ac:dyDescent="0.35">
      <c r="A7" t="s">
        <v>11</v>
      </c>
      <c r="D7">
        <v>272.4973</v>
      </c>
      <c r="E7">
        <v>274.72908836569542</v>
      </c>
      <c r="F7">
        <v>266.47674012620757</v>
      </c>
      <c r="G7">
        <v>257.92347690766428</v>
      </c>
      <c r="H7">
        <v>249.37021368912104</v>
      </c>
      <c r="I7">
        <v>240.81695047057775</v>
      </c>
      <c r="J7">
        <v>242.78659253505458</v>
      </c>
      <c r="K7">
        <v>244.75623459953141</v>
      </c>
      <c r="L7">
        <v>246.72587666400824</v>
      </c>
      <c r="M7">
        <v>248.69551872848507</v>
      </c>
      <c r="N7">
        <v>250.66516079296187</v>
      </c>
      <c r="O7">
        <v>250.18293207135628</v>
      </c>
      <c r="P7">
        <v>249.70070334975065</v>
      </c>
      <c r="Q7">
        <v>249.21847462814506</v>
      </c>
      <c r="R7">
        <v>248.73624590653944</v>
      </c>
      <c r="S7">
        <v>248.25401718493393</v>
      </c>
      <c r="T7">
        <v>247.03261935927776</v>
      </c>
      <c r="U7">
        <v>245.81122153362162</v>
      </c>
      <c r="V7">
        <v>244.58982370796548</v>
      </c>
      <c r="W7">
        <v>243.36842588230934</v>
      </c>
      <c r="X7">
        <v>242.14702805665317</v>
      </c>
    </row>
    <row r="8" spans="1:24" x14ac:dyDescent="0.35">
      <c r="A8" t="s">
        <v>11</v>
      </c>
      <c r="D8">
        <v>55.828550000000007</v>
      </c>
      <c r="E8">
        <v>54.46479661250499</v>
      </c>
      <c r="F8">
        <v>57.310993617080555</v>
      </c>
      <c r="G8">
        <v>60.280237779644814</v>
      </c>
      <c r="H8">
        <v>63.24948194220908</v>
      </c>
      <c r="I8">
        <v>66.218726104773339</v>
      </c>
      <c r="J8">
        <v>66.546682475413903</v>
      </c>
      <c r="K8">
        <v>66.874638846054467</v>
      </c>
      <c r="L8">
        <v>67.202595216695016</v>
      </c>
      <c r="M8">
        <v>67.53055158733558</v>
      </c>
      <c r="N8">
        <v>67.858507957976158</v>
      </c>
      <c r="O8">
        <v>68.882751209669067</v>
      </c>
      <c r="P8">
        <v>69.906994461361975</v>
      </c>
      <c r="Q8">
        <v>70.931237713054884</v>
      </c>
      <c r="R8">
        <v>71.955480964747792</v>
      </c>
      <c r="S8">
        <v>72.979724216440715</v>
      </c>
      <c r="T8">
        <v>74.339560881200654</v>
      </c>
      <c r="U8">
        <v>75.699397545960593</v>
      </c>
      <c r="V8">
        <v>77.059234210720533</v>
      </c>
      <c r="W8">
        <v>78.419070875480472</v>
      </c>
      <c r="X8">
        <v>79.778907540240439</v>
      </c>
    </row>
    <row r="9" spans="1:24" x14ac:dyDescent="0.35">
      <c r="A9" t="s">
        <v>11</v>
      </c>
      <c r="D9">
        <v>17.959119999999999</v>
      </c>
      <c r="E9">
        <v>17.462836824811959</v>
      </c>
      <c r="F9">
        <v>17.7174132429374</v>
      </c>
      <c r="G9">
        <v>17.983242543918958</v>
      </c>
      <c r="H9">
        <v>18.249071844900513</v>
      </c>
      <c r="I9">
        <v>18.514901145882067</v>
      </c>
      <c r="J9">
        <v>18.606199864089657</v>
      </c>
      <c r="K9">
        <v>18.69749858229725</v>
      </c>
      <c r="L9">
        <v>18.788797300504839</v>
      </c>
      <c r="M9">
        <v>18.880096018712429</v>
      </c>
      <c r="N9">
        <v>18.971394736920026</v>
      </c>
      <c r="O9">
        <v>19.064737656109113</v>
      </c>
      <c r="P9">
        <v>19.1580805752982</v>
      </c>
      <c r="Q9">
        <v>19.251423494487291</v>
      </c>
      <c r="R9">
        <v>19.344766413676378</v>
      </c>
      <c r="S9">
        <v>19.438109332865459</v>
      </c>
      <c r="T9">
        <v>19.522774952121051</v>
      </c>
      <c r="U9">
        <v>19.607440571376646</v>
      </c>
      <c r="V9">
        <v>19.692106190632241</v>
      </c>
      <c r="W9">
        <v>19.776771809887833</v>
      </c>
      <c r="X9">
        <v>19.861437429143436</v>
      </c>
    </row>
    <row r="10" spans="1:24" x14ac:dyDescent="0.35">
      <c r="A10" t="s">
        <v>11</v>
      </c>
      <c r="D10">
        <v>346.28496999999999</v>
      </c>
      <c r="E10">
        <v>346.65672180301237</v>
      </c>
      <c r="F10">
        <v>341.5051469862255</v>
      </c>
      <c r="G10">
        <v>336.18695723122812</v>
      </c>
      <c r="H10">
        <v>330.86876747623063</v>
      </c>
      <c r="I10">
        <v>325.55057772123314</v>
      </c>
      <c r="J10">
        <v>327.94197137834487</v>
      </c>
      <c r="K10">
        <v>330.32837202788312</v>
      </c>
      <c r="L10">
        <v>332.71726918120811</v>
      </c>
      <c r="M10">
        <v>335.1061663345331</v>
      </c>
      <c r="N10">
        <v>337.49506348785809</v>
      </c>
      <c r="O10">
        <v>338.13042093713449</v>
      </c>
      <c r="P10">
        <v>338.76577838641083</v>
      </c>
      <c r="Q10">
        <v>339.40113583568723</v>
      </c>
      <c r="R10">
        <v>340.03649328496363</v>
      </c>
      <c r="S10">
        <v>340.67185073424008</v>
      </c>
      <c r="T10">
        <v>340.89495519259947</v>
      </c>
      <c r="U10">
        <v>341.11805965095886</v>
      </c>
      <c r="V10">
        <v>341.34116410931824</v>
      </c>
      <c r="W10">
        <v>341.56426856767763</v>
      </c>
      <c r="X10">
        <v>341.78737302603696</v>
      </c>
    </row>
    <row r="11" spans="1:24" x14ac:dyDescent="0.35">
      <c r="A11" t="s">
        <v>12</v>
      </c>
      <c r="D11">
        <v>272.4973</v>
      </c>
      <c r="E11">
        <v>274.72908836569542</v>
      </c>
      <c r="F11">
        <v>278.09715303379164</v>
      </c>
      <c r="G11">
        <v>281.58272050508776</v>
      </c>
      <c r="H11">
        <v>285.068287976384</v>
      </c>
      <c r="I11">
        <v>288.55462567450178</v>
      </c>
      <c r="J11">
        <v>292.77405652162901</v>
      </c>
      <c r="K11">
        <v>296.99348736875612</v>
      </c>
      <c r="L11">
        <v>301.21291821588329</v>
      </c>
      <c r="M11">
        <v>305.43234906301052</v>
      </c>
      <c r="N11">
        <v>309.65177991013763</v>
      </c>
      <c r="O11">
        <v>313.39482340355681</v>
      </c>
      <c r="P11">
        <v>317.13786689697599</v>
      </c>
      <c r="Q11">
        <v>320.88091039039523</v>
      </c>
      <c r="R11">
        <v>324.62395388381441</v>
      </c>
      <c r="S11">
        <v>328.3669973772337</v>
      </c>
      <c r="T11">
        <v>331.58828329278242</v>
      </c>
      <c r="U11">
        <v>334.80956920833114</v>
      </c>
      <c r="V11">
        <v>338.03085512387986</v>
      </c>
      <c r="W11">
        <v>341.25214103942858</v>
      </c>
      <c r="X11">
        <v>344.47342695497719</v>
      </c>
    </row>
    <row r="12" spans="1:24" x14ac:dyDescent="0.35">
      <c r="A12" t="s">
        <v>12</v>
      </c>
      <c r="D12">
        <v>55.828550000000007</v>
      </c>
      <c r="E12">
        <v>54.46479661250499</v>
      </c>
      <c r="F12">
        <v>57.385825640501324</v>
      </c>
      <c r="G12">
        <v>60.43296519057612</v>
      </c>
      <c r="H12">
        <v>63.480104740650916</v>
      </c>
      <c r="I12">
        <v>66.529406684782629</v>
      </c>
      <c r="J12">
        <v>67.178474067073196</v>
      </c>
      <c r="K12">
        <v>67.82754144936375</v>
      </c>
      <c r="L12">
        <v>68.476608831654332</v>
      </c>
      <c r="M12">
        <v>69.125676213944899</v>
      </c>
      <c r="N12">
        <v>69.774743596235439</v>
      </c>
      <c r="O12">
        <v>71.188783250511307</v>
      </c>
      <c r="P12">
        <v>72.602822904787189</v>
      </c>
      <c r="Q12">
        <v>74.016862559063071</v>
      </c>
      <c r="R12">
        <v>75.430902213338925</v>
      </c>
      <c r="S12">
        <v>76.844941867614807</v>
      </c>
      <c r="T12">
        <v>78.490791301280154</v>
      </c>
      <c r="U12">
        <v>80.136640734945516</v>
      </c>
      <c r="V12">
        <v>81.782490168610863</v>
      </c>
      <c r="W12">
        <v>83.428339602276225</v>
      </c>
      <c r="X12">
        <v>85.074189035941572</v>
      </c>
    </row>
    <row r="13" spans="1:24" x14ac:dyDescent="0.35">
      <c r="A13" t="s">
        <v>12</v>
      </c>
      <c r="D13">
        <v>17.959119999999999</v>
      </c>
      <c r="E13">
        <v>17.462836824811959</v>
      </c>
      <c r="F13">
        <v>17.768426891441617</v>
      </c>
      <c r="G13">
        <v>18.08748427508208</v>
      </c>
      <c r="H13">
        <v>18.406541658722542</v>
      </c>
      <c r="I13">
        <v>19.305283720274414</v>
      </c>
      <c r="J13">
        <v>19.397764121329626</v>
      </c>
      <c r="K13">
        <v>19.490244522384831</v>
      </c>
      <c r="L13">
        <v>19.582724923440043</v>
      </c>
      <c r="M13">
        <v>19.675205324495252</v>
      </c>
      <c r="N13">
        <v>19.76768572555045</v>
      </c>
      <c r="O13">
        <v>19.975766627924664</v>
      </c>
      <c r="P13">
        <v>20.183847530298884</v>
      </c>
      <c r="Q13">
        <v>20.391928432673097</v>
      </c>
      <c r="R13">
        <v>20.600009335047311</v>
      </c>
      <c r="S13">
        <v>20.808090237421528</v>
      </c>
      <c r="T13">
        <v>20.900570638476729</v>
      </c>
      <c r="U13">
        <v>20.993051039531938</v>
      </c>
      <c r="V13">
        <v>21.08553144058714</v>
      </c>
      <c r="W13">
        <v>21.178011841642348</v>
      </c>
      <c r="X13">
        <v>21.270492242697557</v>
      </c>
    </row>
    <row r="14" spans="1:24" x14ac:dyDescent="0.35">
      <c r="A14" t="s">
        <v>12</v>
      </c>
      <c r="D14">
        <v>346.28496999999999</v>
      </c>
      <c r="E14">
        <v>346.65672180301237</v>
      </c>
      <c r="F14">
        <v>353.25140556573456</v>
      </c>
      <c r="G14">
        <v>360.10316997074591</v>
      </c>
      <c r="H14">
        <v>366.95493437575743</v>
      </c>
      <c r="I14">
        <v>374.3893160795588</v>
      </c>
      <c r="J14">
        <v>379.35492003083641</v>
      </c>
      <c r="K14">
        <v>384.31127334050467</v>
      </c>
      <c r="L14">
        <v>389.27225197097766</v>
      </c>
      <c r="M14">
        <v>394.23323060145054</v>
      </c>
      <c r="N14">
        <v>399.19420923192354</v>
      </c>
      <c r="O14">
        <v>404.55937328199286</v>
      </c>
      <c r="P14">
        <v>409.92453733206213</v>
      </c>
      <c r="Q14">
        <v>415.28970138213145</v>
      </c>
      <c r="R14">
        <v>420.65486543220072</v>
      </c>
      <c r="S14">
        <v>426.02002948227005</v>
      </c>
      <c r="T14">
        <v>430.97964523253933</v>
      </c>
      <c r="U14">
        <v>435.93926098280861</v>
      </c>
      <c r="V14">
        <v>440.89887673307788</v>
      </c>
      <c r="W14">
        <v>445.85849248334716</v>
      </c>
      <c r="X14">
        <v>450.81810823361633</v>
      </c>
    </row>
    <row r="15" spans="1:24" x14ac:dyDescent="0.35">
      <c r="A15" t="s">
        <v>13</v>
      </c>
      <c r="D15">
        <v>272.4973</v>
      </c>
      <c r="E15">
        <v>274.72908836569542</v>
      </c>
      <c r="F15">
        <v>276.04211845758584</v>
      </c>
      <c r="G15">
        <v>277.40130968543735</v>
      </c>
      <c r="H15">
        <v>278.76050091328887</v>
      </c>
      <c r="I15">
        <v>280.12046256806019</v>
      </c>
      <c r="J15">
        <v>283.02491126864436</v>
      </c>
      <c r="K15">
        <v>285.92935996922853</v>
      </c>
      <c r="L15">
        <v>288.83380866981264</v>
      </c>
      <c r="M15">
        <v>291.73825737039681</v>
      </c>
      <c r="N15">
        <v>294.64270607098098</v>
      </c>
      <c r="O15">
        <v>296.59413254168601</v>
      </c>
      <c r="P15">
        <v>298.54555901239104</v>
      </c>
      <c r="Q15">
        <v>300.49698548309607</v>
      </c>
      <c r="R15">
        <v>302.4484119538011</v>
      </c>
      <c r="S15">
        <v>304.39983842450613</v>
      </c>
      <c r="T15">
        <v>305.55707970364512</v>
      </c>
      <c r="U15">
        <v>306.7143209827841</v>
      </c>
      <c r="V15">
        <v>307.87156226192309</v>
      </c>
      <c r="W15">
        <v>309.02880354106208</v>
      </c>
      <c r="X15">
        <v>310.18604482020123</v>
      </c>
    </row>
    <row r="16" spans="1:24" x14ac:dyDescent="0.35">
      <c r="A16" t="s">
        <v>13</v>
      </c>
      <c r="D16">
        <v>55.828550000000007</v>
      </c>
      <c r="E16">
        <v>54.46479661250499</v>
      </c>
      <c r="F16">
        <v>56.941393684929423</v>
      </c>
      <c r="G16">
        <v>59.525784541215955</v>
      </c>
      <c r="H16">
        <v>62.110175397502495</v>
      </c>
      <c r="I16">
        <v>64.696729376755826</v>
      </c>
      <c r="J16">
        <v>64.279331122712236</v>
      </c>
      <c r="K16">
        <v>63.86193286866866</v>
      </c>
      <c r="L16">
        <v>63.44453461462507</v>
      </c>
      <c r="M16">
        <v>63.027136360581487</v>
      </c>
      <c r="N16">
        <v>62.609738106537904</v>
      </c>
      <c r="O16">
        <v>62.957569984907551</v>
      </c>
      <c r="P16">
        <v>63.305401863277204</v>
      </c>
      <c r="Q16">
        <v>63.653233741646851</v>
      </c>
      <c r="R16">
        <v>64.001065620016504</v>
      </c>
      <c r="S16">
        <v>64.348897498386179</v>
      </c>
      <c r="T16">
        <v>64.859050919994999</v>
      </c>
      <c r="U16">
        <v>65.369204341603819</v>
      </c>
      <c r="V16">
        <v>65.879357763212653</v>
      </c>
      <c r="W16">
        <v>66.389511184821473</v>
      </c>
      <c r="X16">
        <v>66.899664606430306</v>
      </c>
    </row>
    <row r="17" spans="1:24" x14ac:dyDescent="0.35">
      <c r="A17" t="s">
        <v>13</v>
      </c>
      <c r="D17">
        <v>17.959119999999999</v>
      </c>
      <c r="E17">
        <v>17.462836824811959</v>
      </c>
      <c r="F17">
        <v>17.768426891441617</v>
      </c>
      <c r="G17">
        <v>18.08748427508208</v>
      </c>
      <c r="H17">
        <v>18.406541658722542</v>
      </c>
      <c r="I17">
        <v>18.727281213679372</v>
      </c>
      <c r="J17">
        <v>18.819761614734581</v>
      </c>
      <c r="K17">
        <v>18.91224201578979</v>
      </c>
      <c r="L17">
        <v>19.004722416844999</v>
      </c>
      <c r="M17">
        <v>19.097202817900207</v>
      </c>
      <c r="N17">
        <v>19.189683218955409</v>
      </c>
      <c r="O17">
        <v>19.259043519746815</v>
      </c>
      <c r="P17">
        <v>19.328403820538217</v>
      </c>
      <c r="Q17">
        <v>19.397764121329619</v>
      </c>
      <c r="R17">
        <v>19.467124422121024</v>
      </c>
      <c r="S17">
        <v>19.53648472291243</v>
      </c>
      <c r="T17">
        <v>19.53648472291243</v>
      </c>
      <c r="U17">
        <v>19.53648472291243</v>
      </c>
      <c r="V17">
        <v>19.53648472291243</v>
      </c>
      <c r="W17">
        <v>19.53648472291243</v>
      </c>
      <c r="X17">
        <v>19.536484722912437</v>
      </c>
    </row>
    <row r="18" spans="1:24" x14ac:dyDescent="0.35">
      <c r="A18" t="s">
        <v>13</v>
      </c>
      <c r="D18">
        <v>346.28496999999999</v>
      </c>
      <c r="E18">
        <v>346.65672180301237</v>
      </c>
      <c r="F18">
        <v>350.75193903395689</v>
      </c>
      <c r="G18">
        <v>355.01457850173534</v>
      </c>
      <c r="H18">
        <v>359.27721796951386</v>
      </c>
      <c r="I18">
        <v>363.54447315849541</v>
      </c>
      <c r="J18">
        <v>366.13583576837897</v>
      </c>
      <c r="K18">
        <v>368.70353485368696</v>
      </c>
      <c r="L18">
        <v>371.28306570128274</v>
      </c>
      <c r="M18">
        <v>373.86259654887851</v>
      </c>
      <c r="N18">
        <v>376.44212739647435</v>
      </c>
      <c r="O18">
        <v>378.81074604634045</v>
      </c>
      <c r="P18">
        <v>381.17936469620651</v>
      </c>
      <c r="Q18">
        <v>383.54798334607261</v>
      </c>
      <c r="R18">
        <v>385.91660199593878</v>
      </c>
      <c r="S18">
        <v>388.28522064580471</v>
      </c>
      <c r="T18">
        <v>389.95261534655253</v>
      </c>
      <c r="U18">
        <v>391.62001004730035</v>
      </c>
      <c r="V18">
        <v>393.28740474804817</v>
      </c>
      <c r="W18">
        <v>394.954799448796</v>
      </c>
      <c r="X18">
        <v>396.62219414954393</v>
      </c>
    </row>
    <row r="19" spans="1:24" x14ac:dyDescent="0.35">
      <c r="A19" t="s">
        <v>14</v>
      </c>
      <c r="D19">
        <v>272.4973</v>
      </c>
      <c r="E19">
        <v>274.72908836569542</v>
      </c>
      <c r="F19">
        <v>275.19270416608742</v>
      </c>
      <c r="G19">
        <v>275.67267101481281</v>
      </c>
      <c r="H19">
        <v>276.15263786353813</v>
      </c>
      <c r="I19">
        <v>276.63337522279431</v>
      </c>
      <c r="J19">
        <v>278.38077226070698</v>
      </c>
      <c r="K19">
        <v>280.12816929861953</v>
      </c>
      <c r="L19">
        <v>281.87556633653219</v>
      </c>
      <c r="M19">
        <v>283.62296337444485</v>
      </c>
      <c r="N19">
        <v>285.37036041235757</v>
      </c>
      <c r="O19">
        <v>286.70927502582305</v>
      </c>
      <c r="P19">
        <v>288.04818963928858</v>
      </c>
      <c r="Q19">
        <v>289.38710425275406</v>
      </c>
      <c r="R19">
        <v>290.72601886621965</v>
      </c>
      <c r="S19">
        <v>292.06493347968512</v>
      </c>
      <c r="T19">
        <v>293.04075260475327</v>
      </c>
      <c r="U19">
        <v>294.01657172982135</v>
      </c>
      <c r="V19">
        <v>294.99239085488949</v>
      </c>
      <c r="W19">
        <v>295.96820997995763</v>
      </c>
      <c r="X19">
        <v>296.94402910502566</v>
      </c>
    </row>
    <row r="20" spans="1:24" x14ac:dyDescent="0.35">
      <c r="A20" t="s">
        <v>14</v>
      </c>
      <c r="D20">
        <v>55.828550000000007</v>
      </c>
      <c r="E20">
        <v>54.46479661250499</v>
      </c>
      <c r="F20">
        <v>56.858062693259683</v>
      </c>
      <c r="G20">
        <v>59.355654901453164</v>
      </c>
      <c r="H20">
        <v>61.853247109646638</v>
      </c>
      <c r="I20">
        <v>64.353002578801423</v>
      </c>
      <c r="J20">
        <v>63.981958239608339</v>
      </c>
      <c r="K20">
        <v>63.610913900415248</v>
      </c>
      <c r="L20">
        <v>63.239869561222157</v>
      </c>
      <c r="M20">
        <v>62.868825222029059</v>
      </c>
      <c r="N20">
        <v>62.497780882835997</v>
      </c>
      <c r="O20">
        <v>62.706493323632102</v>
      </c>
      <c r="P20">
        <v>62.915205764428215</v>
      </c>
      <c r="Q20">
        <v>63.123918205224335</v>
      </c>
      <c r="R20">
        <v>63.332630646020441</v>
      </c>
      <c r="S20">
        <v>63.541343086816546</v>
      </c>
      <c r="T20">
        <v>63.866006883610503</v>
      </c>
      <c r="U20">
        <v>64.190670680404452</v>
      </c>
      <c r="V20">
        <v>64.515334477198408</v>
      </c>
      <c r="W20">
        <v>64.839998273992364</v>
      </c>
      <c r="X20">
        <v>65.164662070786321</v>
      </c>
    </row>
    <row r="21" spans="1:24" x14ac:dyDescent="0.35">
      <c r="A21" t="s">
        <v>14</v>
      </c>
      <c r="D21">
        <v>17.959119999999999</v>
      </c>
      <c r="E21">
        <v>17.462836824811959</v>
      </c>
      <c r="F21">
        <v>17.740746631783136</v>
      </c>
      <c r="G21">
        <v>18.03092384287406</v>
      </c>
      <c r="H21">
        <v>18.321101053964984</v>
      </c>
      <c r="I21">
        <v>18.612960552047461</v>
      </c>
      <c r="J21">
        <v>18.751690692808065</v>
      </c>
      <c r="K21">
        <v>18.890420833568669</v>
      </c>
      <c r="L21">
        <v>19.029150974329273</v>
      </c>
      <c r="M21">
        <v>19.167881115089873</v>
      </c>
      <c r="N21">
        <v>19.306611255850473</v>
      </c>
      <c r="O21">
        <v>19.352854636104006</v>
      </c>
      <c r="P21">
        <v>19.399098016357541</v>
      </c>
      <c r="Q21">
        <v>19.445341396611074</v>
      </c>
      <c r="R21">
        <v>19.491584776864606</v>
      </c>
      <c r="S21">
        <v>19.537828157118145</v>
      </c>
      <c r="T21">
        <v>19.653436607751978</v>
      </c>
      <c r="U21">
        <v>19.769045058385817</v>
      </c>
      <c r="V21">
        <v>19.884653509019653</v>
      </c>
      <c r="W21">
        <v>20.000261959653493</v>
      </c>
      <c r="X21">
        <v>20.115870410287318</v>
      </c>
    </row>
    <row r="22" spans="1:24" x14ac:dyDescent="0.35">
      <c r="A22" t="s">
        <v>14</v>
      </c>
      <c r="D22">
        <v>346.28496999999999</v>
      </c>
      <c r="E22">
        <v>346.65672180301237</v>
      </c>
      <c r="F22">
        <v>349.79151349113027</v>
      </c>
      <c r="G22">
        <v>353.05924975914002</v>
      </c>
      <c r="H22">
        <v>356.32698602714976</v>
      </c>
      <c r="I22">
        <v>359.59933835364325</v>
      </c>
      <c r="J22">
        <v>361.12221480135895</v>
      </c>
      <c r="K22">
        <v>362.62950403260345</v>
      </c>
      <c r="L22">
        <v>364.14458687208361</v>
      </c>
      <c r="M22">
        <v>365.65966971156377</v>
      </c>
      <c r="N22">
        <v>367.17475255104404</v>
      </c>
      <c r="O22">
        <v>368.76862298555915</v>
      </c>
      <c r="P22">
        <v>370.36249342007432</v>
      </c>
      <c r="Q22">
        <v>371.95636385458948</v>
      </c>
      <c r="R22">
        <v>373.55023428910465</v>
      </c>
      <c r="S22">
        <v>375.14410472361982</v>
      </c>
      <c r="T22">
        <v>376.5601960961157</v>
      </c>
      <c r="U22">
        <v>377.97628746861164</v>
      </c>
      <c r="V22">
        <v>379.39237884110753</v>
      </c>
      <c r="W22">
        <v>380.80847021360347</v>
      </c>
      <c r="X22">
        <v>382.22456158609924</v>
      </c>
    </row>
    <row r="23" spans="1:24" x14ac:dyDescent="0.35">
      <c r="A23" t="s">
        <v>15</v>
      </c>
      <c r="D23">
        <v>272.4973</v>
      </c>
      <c r="E23">
        <v>274.72908836569542</v>
      </c>
      <c r="F23">
        <v>276.89153274908421</v>
      </c>
      <c r="G23">
        <v>279.1297590510182</v>
      </c>
      <c r="H23">
        <v>281.36798535295213</v>
      </c>
      <c r="I23">
        <v>283.60698199872593</v>
      </c>
      <c r="J23">
        <v>287.03295434127051</v>
      </c>
      <c r="K23">
        <v>290.45892668381509</v>
      </c>
      <c r="L23">
        <v>293.88489902635968</v>
      </c>
      <c r="M23">
        <v>297.31087136890426</v>
      </c>
      <c r="N23">
        <v>300.73684371144901</v>
      </c>
      <c r="O23">
        <v>303.43678218007688</v>
      </c>
      <c r="P23">
        <v>306.13672064870474</v>
      </c>
      <c r="Q23">
        <v>308.8366591173326</v>
      </c>
      <c r="R23">
        <v>311.53659758596046</v>
      </c>
      <c r="S23">
        <v>314.23653605458833</v>
      </c>
      <c r="T23">
        <v>316.14237497361984</v>
      </c>
      <c r="U23">
        <v>318.04821389265123</v>
      </c>
      <c r="V23">
        <v>319.95405281168269</v>
      </c>
      <c r="W23">
        <v>321.85989173071414</v>
      </c>
      <c r="X23">
        <v>323.76573064974554</v>
      </c>
    </row>
    <row r="24" spans="1:24" x14ac:dyDescent="0.35">
      <c r="A24" t="s">
        <v>15</v>
      </c>
      <c r="D24">
        <v>55.828550000000007</v>
      </c>
      <c r="E24">
        <v>54.46479661250499</v>
      </c>
      <c r="F24">
        <v>57.08027867104564</v>
      </c>
      <c r="G24">
        <v>59.809310464455322</v>
      </c>
      <c r="H24">
        <v>62.538342257865011</v>
      </c>
      <c r="I24">
        <v>65.26953694518491</v>
      </c>
      <c r="J24">
        <v>65.408654963540542</v>
      </c>
      <c r="K24">
        <v>65.547772981896173</v>
      </c>
      <c r="L24">
        <v>65.686891000251805</v>
      </c>
      <c r="M24">
        <v>65.826009018607422</v>
      </c>
      <c r="N24">
        <v>65.965127036963068</v>
      </c>
      <c r="O24">
        <v>66.637530792348628</v>
      </c>
      <c r="P24">
        <v>67.309934547734187</v>
      </c>
      <c r="Q24">
        <v>67.982338303119747</v>
      </c>
      <c r="R24">
        <v>68.65474205850532</v>
      </c>
      <c r="S24">
        <v>69.327145813890894</v>
      </c>
      <c r="T24">
        <v>70.324158278772927</v>
      </c>
      <c r="U24">
        <v>71.321170743654989</v>
      </c>
      <c r="V24">
        <v>72.31818320853705</v>
      </c>
      <c r="W24">
        <v>73.315195673419083</v>
      </c>
      <c r="X24">
        <v>74.312208138301131</v>
      </c>
    </row>
    <row r="25" spans="1:24" x14ac:dyDescent="0.35">
      <c r="A25" t="s">
        <v>15</v>
      </c>
      <c r="D25">
        <v>17.959119999999999</v>
      </c>
      <c r="E25">
        <v>17.462836824811959</v>
      </c>
      <c r="F25">
        <v>17.740746631783136</v>
      </c>
      <c r="G25">
        <v>18.03092384287406</v>
      </c>
      <c r="H25">
        <v>18.321101053964984</v>
      </c>
      <c r="I25">
        <v>18.612960552047461</v>
      </c>
      <c r="J25">
        <v>18.751690692808065</v>
      </c>
      <c r="K25">
        <v>18.890420833568669</v>
      </c>
      <c r="L25">
        <v>19.029150974329273</v>
      </c>
      <c r="M25">
        <v>19.167881115089873</v>
      </c>
      <c r="N25">
        <v>19.306611255850473</v>
      </c>
      <c r="O25">
        <v>19.352854636104006</v>
      </c>
      <c r="P25">
        <v>19.399098016357541</v>
      </c>
      <c r="Q25">
        <v>19.445341396611074</v>
      </c>
      <c r="R25">
        <v>19.491584776864606</v>
      </c>
      <c r="S25">
        <v>19.537828157118145</v>
      </c>
      <c r="T25">
        <v>19.653436607751978</v>
      </c>
      <c r="U25">
        <v>19.769045058385817</v>
      </c>
      <c r="V25">
        <v>19.884653509019653</v>
      </c>
      <c r="W25">
        <v>20.000261959653493</v>
      </c>
      <c r="X25">
        <v>20.115870410287318</v>
      </c>
    </row>
    <row r="26" spans="1:24" x14ac:dyDescent="0.35">
      <c r="A26" t="s">
        <v>15</v>
      </c>
      <c r="D26">
        <v>346.28496999999999</v>
      </c>
      <c r="E26">
        <v>346.65672180301237</v>
      </c>
      <c r="F26">
        <v>351.71255805191299</v>
      </c>
      <c r="G26">
        <v>356.94527558260819</v>
      </c>
      <c r="H26">
        <v>362.17799311330339</v>
      </c>
      <c r="I26">
        <v>367.41529361852764</v>
      </c>
      <c r="J26">
        <v>371.12560987481197</v>
      </c>
      <c r="K26">
        <v>374.89712049927994</v>
      </c>
      <c r="L26">
        <v>378.60094100094079</v>
      </c>
      <c r="M26">
        <v>382.30476150260159</v>
      </c>
      <c r="N26">
        <v>386.00858200426251</v>
      </c>
      <c r="O26">
        <v>389.42716760852954</v>
      </c>
      <c r="P26">
        <v>392.84575321279647</v>
      </c>
      <c r="Q26">
        <v>396.26433881706339</v>
      </c>
      <c r="R26">
        <v>399.68292442133037</v>
      </c>
      <c r="S26">
        <v>403.10151002559735</v>
      </c>
      <c r="T26">
        <v>406.11996986014469</v>
      </c>
      <c r="U26">
        <v>409.13842969469198</v>
      </c>
      <c r="V26">
        <v>412.15688952923927</v>
      </c>
      <c r="W26">
        <v>415.17534936378661</v>
      </c>
      <c r="X26">
        <v>418.19380919833389</v>
      </c>
    </row>
    <row r="27" spans="1:24" x14ac:dyDescent="0.35">
      <c r="A27" t="s">
        <v>16</v>
      </c>
      <c r="D27">
        <v>272.4973</v>
      </c>
      <c r="E27">
        <v>274.72908836569542</v>
      </c>
      <c r="F27">
        <v>276.69972952197168</v>
      </c>
      <c r="G27">
        <v>278.7394804866563</v>
      </c>
      <c r="H27">
        <v>280.77923145134099</v>
      </c>
      <c r="I27">
        <v>282.81975277857936</v>
      </c>
      <c r="J27">
        <v>286.69959054232885</v>
      </c>
      <c r="K27">
        <v>290.57942830607828</v>
      </c>
      <c r="L27">
        <v>294.45926606982778</v>
      </c>
      <c r="M27">
        <v>298.33910383357721</v>
      </c>
      <c r="N27">
        <v>302.21894159732676</v>
      </c>
      <c r="O27">
        <v>306.46180511674868</v>
      </c>
      <c r="P27">
        <v>310.70466863617065</v>
      </c>
      <c r="Q27">
        <v>314.94753215559251</v>
      </c>
      <c r="R27">
        <v>319.19039567501449</v>
      </c>
      <c r="S27">
        <v>323.43325919443629</v>
      </c>
      <c r="T27">
        <v>327.13158408034957</v>
      </c>
      <c r="U27">
        <v>330.82990896626279</v>
      </c>
      <c r="V27">
        <v>334.52823385217596</v>
      </c>
      <c r="W27">
        <v>338.22655873808918</v>
      </c>
      <c r="X27">
        <v>341.92488362400258</v>
      </c>
    </row>
    <row r="28" spans="1:24" x14ac:dyDescent="0.35">
      <c r="A28" t="s">
        <v>16</v>
      </c>
      <c r="D28">
        <v>55.828550000000007</v>
      </c>
      <c r="E28">
        <v>54.46479661250499</v>
      </c>
      <c r="F28">
        <v>57.08027867104564</v>
      </c>
      <c r="G28">
        <v>59.809310464455322</v>
      </c>
      <c r="H28">
        <v>62.538342257865011</v>
      </c>
      <c r="I28">
        <v>65.26953694518491</v>
      </c>
      <c r="J28">
        <v>65.478213972718365</v>
      </c>
      <c r="K28">
        <v>65.686891000251805</v>
      </c>
      <c r="L28">
        <v>65.895568027785259</v>
      </c>
      <c r="M28">
        <v>66.104245055318714</v>
      </c>
      <c r="N28">
        <v>66.312922082852154</v>
      </c>
      <c r="O28">
        <v>67.564984248052866</v>
      </c>
      <c r="P28">
        <v>68.817046413253578</v>
      </c>
      <c r="Q28">
        <v>70.069108578454291</v>
      </c>
      <c r="R28">
        <v>71.321170743655003</v>
      </c>
      <c r="S28">
        <v>72.573232908855687</v>
      </c>
      <c r="T28">
        <v>74.404953483871537</v>
      </c>
      <c r="U28">
        <v>76.236674058887388</v>
      </c>
      <c r="V28">
        <v>78.068394633903225</v>
      </c>
      <c r="W28">
        <v>79.900115208919075</v>
      </c>
      <c r="X28">
        <v>81.731835783934912</v>
      </c>
    </row>
    <row r="29" spans="1:24" x14ac:dyDescent="0.35">
      <c r="A29" t="s">
        <v>16</v>
      </c>
      <c r="D29">
        <v>17.959119999999999</v>
      </c>
      <c r="E29">
        <v>17.462836824811959</v>
      </c>
      <c r="F29">
        <v>17.740746631783136</v>
      </c>
      <c r="G29">
        <v>18.03092384287406</v>
      </c>
      <c r="H29">
        <v>18.321101053964984</v>
      </c>
      <c r="I29">
        <v>18.612960552047461</v>
      </c>
      <c r="J29">
        <v>18.751690692808065</v>
      </c>
      <c r="K29">
        <v>18.890420833568669</v>
      </c>
      <c r="L29">
        <v>19.029150974329273</v>
      </c>
      <c r="M29">
        <v>19.167881115089873</v>
      </c>
      <c r="N29">
        <v>19.306611255850473</v>
      </c>
      <c r="O29">
        <v>19.422219706484313</v>
      </c>
      <c r="P29">
        <v>19.537828157118149</v>
      </c>
      <c r="Q29">
        <v>19.653436607751981</v>
      </c>
      <c r="R29">
        <v>19.769045058385821</v>
      </c>
      <c r="S29">
        <v>19.88465350901965</v>
      </c>
      <c r="T29">
        <v>20.000261959653486</v>
      </c>
      <c r="U29">
        <v>20.115870410287322</v>
      </c>
      <c r="V29">
        <v>20.231478860921161</v>
      </c>
      <c r="W29">
        <v>20.347087311554997</v>
      </c>
      <c r="X29">
        <v>20.462695762188822</v>
      </c>
    </row>
    <row r="30" spans="1:24" x14ac:dyDescent="0.35">
      <c r="A30" t="s">
        <v>16</v>
      </c>
      <c r="D30">
        <v>346.28496999999999</v>
      </c>
      <c r="E30">
        <v>346.65672180301237</v>
      </c>
      <c r="F30">
        <v>351.52075482480041</v>
      </c>
      <c r="G30">
        <v>356.57971479398572</v>
      </c>
      <c r="H30">
        <v>361.63867476317103</v>
      </c>
      <c r="I30">
        <v>366.67769033947735</v>
      </c>
      <c r="J30">
        <v>370.91248625826535</v>
      </c>
      <c r="K30">
        <v>375.15674013989883</v>
      </c>
      <c r="L30">
        <v>379.38398507194239</v>
      </c>
      <c r="M30">
        <v>383.6112300039859</v>
      </c>
      <c r="N30">
        <v>387.83847493602934</v>
      </c>
      <c r="O30">
        <v>393.44900907128584</v>
      </c>
      <c r="P30">
        <v>399.05954320654234</v>
      </c>
      <c r="Q30">
        <v>404.67007734179884</v>
      </c>
      <c r="R30">
        <v>410.28061147705529</v>
      </c>
      <c r="S30">
        <v>415.89114561231167</v>
      </c>
      <c r="T30">
        <v>421.53679952387455</v>
      </c>
      <c r="U30">
        <v>427.18245343543748</v>
      </c>
      <c r="V30">
        <v>432.82810734700035</v>
      </c>
      <c r="W30">
        <v>438.47376125856329</v>
      </c>
      <c r="X30">
        <v>444.11941517012627</v>
      </c>
    </row>
    <row r="31" spans="1:24" x14ac:dyDescent="0.35">
      <c r="A31" t="s">
        <v>17</v>
      </c>
      <c r="D31">
        <v>272.4973</v>
      </c>
      <c r="E31">
        <v>274.72908836569542</v>
      </c>
      <c r="F31">
        <v>276.69972952197168</v>
      </c>
      <c r="G31">
        <v>278.7394804866563</v>
      </c>
      <c r="H31">
        <v>280.77923145134099</v>
      </c>
      <c r="I31">
        <v>282.81975277857936</v>
      </c>
      <c r="J31">
        <v>286.6542123228698</v>
      </c>
      <c r="K31">
        <v>290.48867186716024</v>
      </c>
      <c r="L31">
        <v>294.32313141145056</v>
      </c>
      <c r="M31">
        <v>298.15759095574094</v>
      </c>
      <c r="N31">
        <v>301.99205050003144</v>
      </c>
      <c r="O31">
        <v>305.71306449567419</v>
      </c>
      <c r="P31">
        <v>309.43407849131688</v>
      </c>
      <c r="Q31">
        <v>313.15509248695963</v>
      </c>
      <c r="R31">
        <v>316.87610648260238</v>
      </c>
      <c r="S31">
        <v>320.59712047824513</v>
      </c>
      <c r="T31">
        <v>323.11561165822292</v>
      </c>
      <c r="U31">
        <v>325.63410283820065</v>
      </c>
      <c r="V31">
        <v>328.15259401817838</v>
      </c>
      <c r="W31">
        <v>330.67108519815622</v>
      </c>
      <c r="X31">
        <v>333.18957637813389</v>
      </c>
    </row>
    <row r="32" spans="1:24" x14ac:dyDescent="0.35">
      <c r="A32" t="s">
        <v>17</v>
      </c>
      <c r="D32">
        <v>55.828550000000007</v>
      </c>
      <c r="E32">
        <v>54.46479661250499</v>
      </c>
      <c r="F32">
        <v>57.08027867104564</v>
      </c>
      <c r="G32">
        <v>59.809310464455322</v>
      </c>
      <c r="H32">
        <v>62.538342257865011</v>
      </c>
      <c r="I32">
        <v>65.26953694518491</v>
      </c>
      <c r="J32">
        <v>65.478213972718365</v>
      </c>
      <c r="K32">
        <v>65.686891000251805</v>
      </c>
      <c r="L32">
        <v>65.895568027785259</v>
      </c>
      <c r="M32">
        <v>66.104245055318714</v>
      </c>
      <c r="N32">
        <v>66.312922082852154</v>
      </c>
      <c r="O32">
        <v>67.564984248052866</v>
      </c>
      <c r="P32">
        <v>68.817046413253578</v>
      </c>
      <c r="Q32">
        <v>70.069108578454291</v>
      </c>
      <c r="R32">
        <v>71.321170743655003</v>
      </c>
      <c r="S32">
        <v>72.573232908855687</v>
      </c>
      <c r="T32">
        <v>74.42813982026415</v>
      </c>
      <c r="U32">
        <v>76.283046731672613</v>
      </c>
      <c r="V32">
        <v>78.137953643081048</v>
      </c>
      <c r="W32">
        <v>79.992860554489511</v>
      </c>
      <c r="X32">
        <v>81.847767465897974</v>
      </c>
    </row>
    <row r="33" spans="1:24" x14ac:dyDescent="0.35">
      <c r="A33" t="s">
        <v>17</v>
      </c>
      <c r="D33">
        <v>17.959119999999999</v>
      </c>
      <c r="E33">
        <v>17.462836824811959</v>
      </c>
      <c r="F33">
        <v>17.740746631783136</v>
      </c>
      <c r="G33">
        <v>18.03092384287406</v>
      </c>
      <c r="H33">
        <v>18.321101053964984</v>
      </c>
      <c r="I33">
        <v>18.612960552047461</v>
      </c>
      <c r="J33">
        <v>18.751690692808065</v>
      </c>
      <c r="K33">
        <v>18.890420833568669</v>
      </c>
      <c r="L33">
        <v>19.029150974329273</v>
      </c>
      <c r="M33">
        <v>19.167881115089873</v>
      </c>
      <c r="N33">
        <v>19.306611255850473</v>
      </c>
      <c r="O33">
        <v>19.422219706484313</v>
      </c>
      <c r="P33">
        <v>19.537828157118149</v>
      </c>
      <c r="Q33">
        <v>19.653436607751981</v>
      </c>
      <c r="R33">
        <v>19.769045058385821</v>
      </c>
      <c r="S33">
        <v>19.88465350901965</v>
      </c>
      <c r="T33">
        <v>20.000261959653486</v>
      </c>
      <c r="U33">
        <v>20.115870410287322</v>
      </c>
      <c r="V33">
        <v>20.231478860921161</v>
      </c>
      <c r="W33">
        <v>20.347087311554997</v>
      </c>
      <c r="X33">
        <v>20.462695762188822</v>
      </c>
    </row>
    <row r="34" spans="1:24" x14ac:dyDescent="0.35">
      <c r="A34" t="s">
        <v>17</v>
      </c>
      <c r="D34">
        <v>346.28496999999999</v>
      </c>
      <c r="E34">
        <v>346.65672180301237</v>
      </c>
      <c r="F34">
        <v>351.52075482480041</v>
      </c>
      <c r="G34">
        <v>356.57971479398572</v>
      </c>
      <c r="H34">
        <v>361.63867476317103</v>
      </c>
      <c r="I34">
        <v>366.70225027581176</v>
      </c>
      <c r="J34">
        <v>370.88411698839622</v>
      </c>
      <c r="K34">
        <v>375.06598370098067</v>
      </c>
      <c r="L34">
        <v>379.24785041356512</v>
      </c>
      <c r="M34">
        <v>383.42971712614957</v>
      </c>
      <c r="N34">
        <v>387.61158383873408</v>
      </c>
      <c r="O34">
        <v>392.70026845021135</v>
      </c>
      <c r="P34">
        <v>397.78895306168863</v>
      </c>
      <c r="Q34">
        <v>402.87763767316591</v>
      </c>
      <c r="R34">
        <v>407.96632228464313</v>
      </c>
      <c r="S34">
        <v>413.05500689612052</v>
      </c>
      <c r="T34">
        <v>417.54401343814055</v>
      </c>
      <c r="U34">
        <v>422.03301998016059</v>
      </c>
      <c r="V34">
        <v>426.52202652218062</v>
      </c>
      <c r="W34">
        <v>431.01103306420066</v>
      </c>
      <c r="X34">
        <v>435.5000396062207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0E1C-4352-4426-B9B5-AA08A5FEB6B5}">
  <dimension ref="A1:T6"/>
  <sheetViews>
    <sheetView workbookViewId="0">
      <selection activeCell="A7" sqref="A7"/>
    </sheetView>
  </sheetViews>
  <sheetFormatPr defaultRowHeight="14.5" x14ac:dyDescent="0.35"/>
  <sheetData>
    <row r="1" spans="1:20" x14ac:dyDescent="0.3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  <c r="G1" s="1">
        <v>2024</v>
      </c>
      <c r="H1" s="1">
        <v>2025</v>
      </c>
      <c r="I1" s="1">
        <v>2026</v>
      </c>
      <c r="J1" s="1">
        <v>2027</v>
      </c>
      <c r="K1" s="1">
        <v>2028</v>
      </c>
      <c r="L1" s="1">
        <v>2029</v>
      </c>
      <c r="M1" s="1">
        <v>2030</v>
      </c>
      <c r="N1" s="1">
        <v>2031</v>
      </c>
      <c r="O1" s="1">
        <v>2032</v>
      </c>
      <c r="P1" s="1">
        <v>2033</v>
      </c>
      <c r="Q1" s="1">
        <v>2034</v>
      </c>
      <c r="R1" s="1">
        <v>2035</v>
      </c>
      <c r="S1" s="1">
        <v>2036</v>
      </c>
      <c r="T1" s="1">
        <v>2037</v>
      </c>
    </row>
    <row r="2" spans="1:20" x14ac:dyDescent="0.35">
      <c r="A2" s="1" t="s">
        <v>38</v>
      </c>
      <c r="B2" s="1">
        <v>3.15</v>
      </c>
      <c r="C2" s="1">
        <v>2.4000000000000004</v>
      </c>
      <c r="D2" s="1">
        <v>2.4000000000000004</v>
      </c>
      <c r="E2" s="1">
        <v>2.88</v>
      </c>
      <c r="F2" s="1">
        <v>2.8499999999999996</v>
      </c>
      <c r="G2" s="1">
        <v>2.8499999999999996</v>
      </c>
      <c r="H2" s="1">
        <v>2.82</v>
      </c>
      <c r="I2" s="1">
        <v>2.7119999999999997</v>
      </c>
      <c r="J2" s="1">
        <v>2.6040000000000001</v>
      </c>
      <c r="K2" s="1">
        <v>2.496</v>
      </c>
      <c r="L2" s="1">
        <v>2.3879999999999999</v>
      </c>
      <c r="M2" s="1">
        <v>2.2800000000000002</v>
      </c>
      <c r="N2" s="1">
        <v>2.1060000000000003</v>
      </c>
      <c r="O2" s="1">
        <v>1.9320000000000004</v>
      </c>
      <c r="P2" s="1">
        <v>1.7580000000000005</v>
      </c>
      <c r="Q2" s="1">
        <v>1.5840000000000005</v>
      </c>
      <c r="R2" s="1">
        <v>1.41</v>
      </c>
      <c r="S2" s="1">
        <v>1.23</v>
      </c>
      <c r="T2" s="1">
        <v>1.0499999999999998</v>
      </c>
    </row>
    <row r="3" spans="1:20" x14ac:dyDescent="0.35">
      <c r="A3" s="1" t="s">
        <v>39</v>
      </c>
      <c r="B3" s="1">
        <v>1.9</v>
      </c>
      <c r="C3" s="1">
        <v>1.6</v>
      </c>
      <c r="D3" s="1">
        <v>1.6</v>
      </c>
      <c r="E3" s="1">
        <v>1.8</v>
      </c>
      <c r="F3" s="1">
        <v>1.7</v>
      </c>
      <c r="G3" s="1">
        <v>1.6</v>
      </c>
      <c r="H3" s="1">
        <v>1.5</v>
      </c>
      <c r="I3" s="1">
        <v>1.4</v>
      </c>
      <c r="J3" s="1">
        <v>1.3</v>
      </c>
      <c r="K3" s="1">
        <v>1.2</v>
      </c>
      <c r="L3" s="1">
        <v>1.1000000000000001</v>
      </c>
      <c r="M3" s="1">
        <v>1</v>
      </c>
      <c r="N3" s="1">
        <v>0.92500000000000004</v>
      </c>
      <c r="O3" s="1">
        <v>0.85000000000000009</v>
      </c>
      <c r="P3" s="1">
        <v>0.77500000000000013</v>
      </c>
      <c r="Q3" s="1">
        <v>0.70000000000000018</v>
      </c>
      <c r="R3" s="1">
        <v>0.62500000000000022</v>
      </c>
      <c r="S3" s="1">
        <v>0.55000000000000027</v>
      </c>
      <c r="T3" s="1">
        <v>0.47500000000000026</v>
      </c>
    </row>
    <row r="4" spans="1:20" x14ac:dyDescent="0.35">
      <c r="A4" s="1" t="s">
        <v>40</v>
      </c>
      <c r="B4" s="1">
        <v>1.3</v>
      </c>
      <c r="C4" s="1">
        <v>1</v>
      </c>
      <c r="D4" s="1">
        <v>0.96667000000000003</v>
      </c>
      <c r="E4" s="1">
        <v>1.2</v>
      </c>
      <c r="F4" s="1">
        <f>E4-0.047</f>
        <v>1.153</v>
      </c>
      <c r="G4" s="1">
        <f t="shared" ref="G4:T4" si="0">F4-0.047</f>
        <v>1.1060000000000001</v>
      </c>
      <c r="H4" s="1">
        <f t="shared" si="0"/>
        <v>1.0590000000000002</v>
      </c>
      <c r="I4" s="1">
        <f t="shared" si="0"/>
        <v>1.0120000000000002</v>
      </c>
      <c r="J4" s="1">
        <f t="shared" si="0"/>
        <v>0.96500000000000019</v>
      </c>
      <c r="K4" s="1">
        <f t="shared" si="0"/>
        <v>0.91800000000000015</v>
      </c>
      <c r="L4" s="1">
        <f t="shared" si="0"/>
        <v>0.87100000000000011</v>
      </c>
      <c r="M4" s="1">
        <f t="shared" si="0"/>
        <v>0.82400000000000007</v>
      </c>
      <c r="N4" s="1">
        <f t="shared" si="0"/>
        <v>0.77700000000000002</v>
      </c>
      <c r="O4" s="1">
        <f t="shared" si="0"/>
        <v>0.73</v>
      </c>
      <c r="P4" s="1">
        <f t="shared" si="0"/>
        <v>0.68299999999999994</v>
      </c>
      <c r="Q4" s="1">
        <f t="shared" si="0"/>
        <v>0.6359999999999999</v>
      </c>
      <c r="R4" s="1">
        <f t="shared" si="0"/>
        <v>0.58899999999999986</v>
      </c>
      <c r="S4" s="1">
        <f t="shared" si="0"/>
        <v>0.54199999999999982</v>
      </c>
      <c r="T4" s="1">
        <f t="shared" si="0"/>
        <v>0.49499999999999983</v>
      </c>
    </row>
    <row r="6" spans="1:20" x14ac:dyDescent="0.35">
      <c r="A6" t="s">
        <v>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2F365-1E3E-4495-B441-F1FED570269B}">
  <dimension ref="A1:U13"/>
  <sheetViews>
    <sheetView workbookViewId="0">
      <selection activeCell="K34" sqref="K34"/>
    </sheetView>
  </sheetViews>
  <sheetFormatPr defaultRowHeight="14.5" x14ac:dyDescent="0.35"/>
  <cols>
    <col min="2" max="2" width="19.08984375" customWidth="1"/>
  </cols>
  <sheetData>
    <row r="1" spans="1:21" x14ac:dyDescent="0.35">
      <c r="B1" s="8"/>
      <c r="C1" s="9">
        <v>2022</v>
      </c>
      <c r="D1" s="9">
        <v>2023</v>
      </c>
      <c r="E1" s="9">
        <v>2024</v>
      </c>
      <c r="F1" s="9">
        <v>2025</v>
      </c>
      <c r="G1" s="9">
        <v>2026</v>
      </c>
      <c r="H1" s="9">
        <v>2027</v>
      </c>
      <c r="I1" s="9">
        <v>2028</v>
      </c>
      <c r="J1" s="9">
        <v>2029</v>
      </c>
      <c r="K1" s="9">
        <v>2030</v>
      </c>
      <c r="L1" s="9">
        <v>2031</v>
      </c>
      <c r="M1" s="9">
        <v>2032</v>
      </c>
      <c r="N1" s="9">
        <v>2033</v>
      </c>
      <c r="O1" s="9">
        <v>2034</v>
      </c>
      <c r="P1" s="9">
        <v>2035</v>
      </c>
      <c r="Q1" s="9">
        <v>2036</v>
      </c>
      <c r="R1" s="9">
        <v>2037</v>
      </c>
      <c r="S1" s="9">
        <v>2038</v>
      </c>
      <c r="T1" s="9">
        <v>2039</v>
      </c>
      <c r="U1" s="9">
        <v>2040</v>
      </c>
    </row>
    <row r="2" spans="1:21" x14ac:dyDescent="0.35">
      <c r="A2">
        <v>1</v>
      </c>
      <c r="B2" s="9" t="s">
        <v>42</v>
      </c>
      <c r="C2" s="10">
        <v>2.7526126758728647E-2</v>
      </c>
      <c r="D2" s="10">
        <v>4.5411372358306383E-2</v>
      </c>
      <c r="E2" s="10">
        <v>7.314169072321966E-2</v>
      </c>
      <c r="F2" s="10">
        <v>0.11585887090777038</v>
      </c>
      <c r="G2" s="10">
        <v>0.16336848661337663</v>
      </c>
      <c r="H2" s="10">
        <v>0.21488440366239303</v>
      </c>
      <c r="I2" s="10">
        <v>0.27076650460614005</v>
      </c>
      <c r="J2" s="10">
        <v>0.33296992994590557</v>
      </c>
      <c r="K2" s="10">
        <v>0.40288677531584871</v>
      </c>
      <c r="L2" s="10">
        <v>0.46924042176623604</v>
      </c>
      <c r="M2" s="10">
        <v>0.53178241108196023</v>
      </c>
      <c r="N2" s="10">
        <v>0.58928314197487108</v>
      </c>
      <c r="O2" s="10">
        <v>0.64309234047511354</v>
      </c>
      <c r="P2" s="10">
        <v>0.69295834151140345</v>
      </c>
      <c r="Q2" s="10">
        <v>0.73971591706348694</v>
      </c>
      <c r="R2" s="10">
        <v>0.78278557244478419</v>
      </c>
      <c r="S2" s="10">
        <v>0.82204432095466173</v>
      </c>
      <c r="T2" s="10">
        <v>0.85781497844109766</v>
      </c>
      <c r="U2" s="10">
        <v>0.88838137133151207</v>
      </c>
    </row>
    <row r="3" spans="1:21" x14ac:dyDescent="0.35">
      <c r="A3">
        <v>1</v>
      </c>
      <c r="B3" s="9" t="s">
        <v>43</v>
      </c>
      <c r="C3" s="10">
        <v>2.9975048214147912E-2</v>
      </c>
      <c r="D3" s="10">
        <v>4.91934123357907E-2</v>
      </c>
      <c r="E3" s="10">
        <v>8.0200300799062582E-2</v>
      </c>
      <c r="F3" s="10">
        <v>0.13004071226235769</v>
      </c>
      <c r="G3" s="10">
        <v>0.18223050251660153</v>
      </c>
      <c r="H3" s="10">
        <v>0.23668384217293756</v>
      </c>
      <c r="I3" s="10">
        <v>0.29411036688195025</v>
      </c>
      <c r="J3" s="10">
        <v>0.35489004123288248</v>
      </c>
      <c r="K3" s="10">
        <v>0.42139803231072842</v>
      </c>
      <c r="L3" s="10">
        <v>0.48345231885889334</v>
      </c>
      <c r="M3" s="10">
        <v>0.54217802250181135</v>
      </c>
      <c r="N3" s="10">
        <v>0.59761732376715371</v>
      </c>
      <c r="O3" s="10">
        <v>0.64998702583327761</v>
      </c>
      <c r="P3" s="10">
        <v>0.69933157486794739</v>
      </c>
      <c r="Q3" s="10">
        <v>0.7451446509491656</v>
      </c>
      <c r="R3" s="10">
        <v>0.78668262010935708</v>
      </c>
      <c r="S3" s="10">
        <v>0.82351021038443883</v>
      </c>
      <c r="T3" s="10">
        <v>0.85554559345283343</v>
      </c>
      <c r="U3" s="10">
        <v>0.88287433557758854</v>
      </c>
    </row>
    <row r="4" spans="1:21" x14ac:dyDescent="0.35">
      <c r="A4">
        <v>1</v>
      </c>
      <c r="B4" s="9" t="s">
        <v>44</v>
      </c>
      <c r="C4" s="10">
        <v>7.3141707087904628E-4</v>
      </c>
      <c r="D4" s="10">
        <v>1.44800325966098E-3</v>
      </c>
      <c r="E4" s="10">
        <v>2.370298345458822E-3</v>
      </c>
      <c r="F4" s="10">
        <v>3.1228153653398904E-3</v>
      </c>
      <c r="G4" s="10">
        <v>4.4068481998938E-3</v>
      </c>
      <c r="H4" s="10">
        <v>6.6667328242150381E-3</v>
      </c>
      <c r="I4" s="10">
        <v>1.0657491641151737E-2</v>
      </c>
      <c r="J4" s="10">
        <v>1.7679613491796042E-2</v>
      </c>
      <c r="K4" s="10">
        <v>4.024833728911837E-2</v>
      </c>
      <c r="L4" s="10">
        <v>7.8456249593787122E-2</v>
      </c>
      <c r="M4" s="10">
        <v>0.13231815547825493</v>
      </c>
      <c r="N4" s="10">
        <v>0.20180630036693439</v>
      </c>
      <c r="O4" s="10">
        <v>0.28651641356948843</v>
      </c>
      <c r="P4" s="10">
        <v>0.38628680003579435</v>
      </c>
      <c r="Q4" s="10">
        <v>0.47809893568484058</v>
      </c>
      <c r="R4" s="10">
        <v>0.55980674670050468</v>
      </c>
      <c r="S4" s="10">
        <v>0.6312517797334859</v>
      </c>
      <c r="T4" s="10">
        <v>0.69256849701678758</v>
      </c>
      <c r="U4" s="10">
        <v>0.74511695265596845</v>
      </c>
    </row>
    <row r="5" spans="1:21" x14ac:dyDescent="0.35">
      <c r="A5">
        <v>2</v>
      </c>
      <c r="B5" t="s">
        <v>45</v>
      </c>
      <c r="C5" s="11">
        <v>3.6195098231562708E-2</v>
      </c>
      <c r="D5" s="11">
        <v>5.2074557979267765E-2</v>
      </c>
      <c r="E5" s="11">
        <v>6.868849633893509E-2</v>
      </c>
      <c r="F5" s="11">
        <v>9.7118230374330816E-2</v>
      </c>
      <c r="G5" s="11">
        <v>0.13020270541687726</v>
      </c>
      <c r="H5" s="11">
        <v>0.16831770878290914</v>
      </c>
      <c r="I5" s="11">
        <v>0.21032101605290737</v>
      </c>
      <c r="J5" s="11">
        <v>0.25584801733386597</v>
      </c>
      <c r="K5" s="11">
        <v>0.30447594895377977</v>
      </c>
      <c r="L5" s="11">
        <v>0.35652409673352564</v>
      </c>
      <c r="M5" s="11">
        <v>0.41109969258498824</v>
      </c>
      <c r="N5" s="11">
        <v>0.46784058240936732</v>
      </c>
      <c r="O5" s="11">
        <v>0.52601164896623787</v>
      </c>
      <c r="P5" s="11">
        <v>0.58545595423020413</v>
      </c>
      <c r="Q5" s="11">
        <v>0.63979910218225977</v>
      </c>
      <c r="R5" s="11">
        <v>0.68992808738455169</v>
      </c>
      <c r="S5" s="11">
        <v>0.73515102776967678</v>
      </c>
      <c r="T5" s="11">
        <v>0.77589110672876649</v>
      </c>
      <c r="U5" s="11">
        <v>0.81228062976712145</v>
      </c>
    </row>
    <row r="6" spans="1:21" x14ac:dyDescent="0.35">
      <c r="A6">
        <v>2</v>
      </c>
      <c r="B6" t="s">
        <v>46</v>
      </c>
      <c r="C6" s="11">
        <v>8.1822601194626466E-3</v>
      </c>
      <c r="D6" s="11">
        <v>1.1500614625301659E-2</v>
      </c>
      <c r="E6" s="11">
        <v>2.1801735865040091E-2</v>
      </c>
      <c r="F6" s="11">
        <v>3.9823470742078287E-2</v>
      </c>
      <c r="G6" s="11">
        <v>6.1368515974240492E-2</v>
      </c>
      <c r="H6" s="11">
        <v>8.6017504149798224E-2</v>
      </c>
      <c r="I6" s="11">
        <v>0.11364329475108931</v>
      </c>
      <c r="J6" s="11">
        <v>0.14407080930075725</v>
      </c>
      <c r="K6" s="11">
        <v>0.17694830317100751</v>
      </c>
      <c r="L6" s="11">
        <v>0.22399006147613601</v>
      </c>
      <c r="M6" s="11">
        <v>0.28078115274205817</v>
      </c>
      <c r="N6" s="11">
        <v>0.34573922911825422</v>
      </c>
      <c r="O6" s="11">
        <v>0.4174863366874571</v>
      </c>
      <c r="P6" s="11">
        <v>0.49496224531024918</v>
      </c>
      <c r="Q6" s="11">
        <v>0.56099561729219172</v>
      </c>
      <c r="R6" s="11">
        <v>0.61843470201641859</v>
      </c>
      <c r="S6" s="11">
        <v>0.66876090117304399</v>
      </c>
      <c r="T6" s="11">
        <v>0.71320613485971862</v>
      </c>
      <c r="U6" s="11">
        <v>0.75248437109755373</v>
      </c>
    </row>
    <row r="7" spans="1:21" x14ac:dyDescent="0.35">
      <c r="A7">
        <v>2</v>
      </c>
      <c r="B7" t="s">
        <v>47</v>
      </c>
      <c r="C7" s="11">
        <v>1.8531792490569413E-4</v>
      </c>
      <c r="D7" s="11">
        <v>3.4786360808565628E-4</v>
      </c>
      <c r="E7" s="11">
        <v>1.3482950678204554E-3</v>
      </c>
      <c r="F7" s="11">
        <v>3.0567521992872567E-3</v>
      </c>
      <c r="G7" s="11">
        <v>8.7720292781801011E-3</v>
      </c>
      <c r="H7" s="11">
        <v>1.8539606971273537E-2</v>
      </c>
      <c r="I7" s="11">
        <v>3.2192622069724196E-2</v>
      </c>
      <c r="J7" s="11">
        <v>4.9354720183765813E-2</v>
      </c>
      <c r="K7" s="11">
        <v>6.9879305219076968E-2</v>
      </c>
      <c r="L7" s="11">
        <v>9.6256222927324539E-2</v>
      </c>
      <c r="M7" s="11">
        <v>0.12784078490532896</v>
      </c>
      <c r="N7" s="11">
        <v>0.16422604461786541</v>
      </c>
      <c r="O7" s="11">
        <v>0.20485913365199868</v>
      </c>
      <c r="P7" s="11">
        <v>0.24923031263910644</v>
      </c>
      <c r="Q7" s="11">
        <v>0.29551002277658706</v>
      </c>
      <c r="R7" s="11">
        <v>0.34323438822127522</v>
      </c>
      <c r="S7" s="11">
        <v>0.39197682174119025</v>
      </c>
      <c r="T7" s="11">
        <v>0.44118157261500324</v>
      </c>
      <c r="U7" s="11">
        <v>0.49051227042304052</v>
      </c>
    </row>
    <row r="8" spans="1:21" x14ac:dyDescent="0.35">
      <c r="A8">
        <v>2</v>
      </c>
      <c r="B8" t="s">
        <v>48</v>
      </c>
      <c r="C8" s="11">
        <v>3.6195098231562708E-2</v>
      </c>
      <c r="D8" s="11">
        <v>5.2074557979267765E-2</v>
      </c>
      <c r="E8" s="11">
        <v>7.8806048056335384E-2</v>
      </c>
      <c r="F8" s="11">
        <v>0.11569396361927882</v>
      </c>
      <c r="G8" s="11">
        <v>0.1603972752932456</v>
      </c>
      <c r="H8" s="11">
        <v>0.21095645943837332</v>
      </c>
      <c r="I8" s="11">
        <v>0.31195722016043537</v>
      </c>
      <c r="J8" s="11">
        <v>0.38449225102424411</v>
      </c>
      <c r="K8" s="11">
        <v>0.47030062461124233</v>
      </c>
      <c r="L8" s="11">
        <v>0.54965322683260309</v>
      </c>
      <c r="M8" s="11">
        <v>0.61543431003972615</v>
      </c>
      <c r="N8" s="11">
        <v>0.68939345141144781</v>
      </c>
      <c r="O8" s="11">
        <v>0.74252398006567244</v>
      </c>
      <c r="P8" s="11">
        <v>0.79087968078891113</v>
      </c>
      <c r="Q8" s="11">
        <v>0.83188279370886109</v>
      </c>
      <c r="R8" s="11">
        <v>0.86888781543242466</v>
      </c>
      <c r="S8" s="11">
        <v>0.89222580541487018</v>
      </c>
      <c r="T8" s="11">
        <v>0.91192984883650052</v>
      </c>
      <c r="U8" s="11">
        <v>0.92821473185628312</v>
      </c>
    </row>
    <row r="9" spans="1:21" x14ac:dyDescent="0.35">
      <c r="A9">
        <v>2</v>
      </c>
      <c r="B9" t="s">
        <v>49</v>
      </c>
      <c r="C9" s="11">
        <v>8.1822601194626483E-3</v>
      </c>
      <c r="D9" s="11">
        <v>1.5101440865190855E-2</v>
      </c>
      <c r="E9" s="11">
        <v>2.845498139206622E-2</v>
      </c>
      <c r="F9" s="11">
        <v>4.7262868564137687E-2</v>
      </c>
      <c r="G9" s="11">
        <v>7.3714531660046073E-2</v>
      </c>
      <c r="H9" s="11">
        <v>0.12037771386678489</v>
      </c>
      <c r="I9" s="11">
        <v>0.19318501599324214</v>
      </c>
      <c r="J9" s="11">
        <v>0.29063643553884305</v>
      </c>
      <c r="K9" s="11">
        <v>0.42641915985106277</v>
      </c>
      <c r="L9" s="11">
        <v>0.55024671046537377</v>
      </c>
      <c r="M9" s="11">
        <v>0.62949865954163586</v>
      </c>
      <c r="N9" s="11">
        <v>0.69412616679910755</v>
      </c>
      <c r="O9" s="11">
        <v>0.7474159219561517</v>
      </c>
      <c r="P9" s="11">
        <v>0.79170518640540732</v>
      </c>
      <c r="Q9" s="11">
        <v>0.82839692412516575</v>
      </c>
      <c r="R9" s="11">
        <v>0.8589726081418686</v>
      </c>
      <c r="S9" s="11">
        <v>0.88452179453085555</v>
      </c>
      <c r="T9" s="11">
        <v>0.90556570756365029</v>
      </c>
      <c r="U9" s="11">
        <v>0.92293896960481892</v>
      </c>
    </row>
    <row r="10" spans="1:21" x14ac:dyDescent="0.35">
      <c r="A10">
        <v>2</v>
      </c>
      <c r="B10" t="s">
        <v>50</v>
      </c>
      <c r="C10" s="11">
        <v>2.6658590791781375E-4</v>
      </c>
      <c r="D10" s="11">
        <v>5.0621024509709149E-4</v>
      </c>
      <c r="E10" s="11">
        <v>1.5469069129718633E-3</v>
      </c>
      <c r="F10" s="11">
        <v>3.3969734933385308E-3</v>
      </c>
      <c r="G10" s="11">
        <v>1.1285152634455165E-2</v>
      </c>
      <c r="H10" s="11">
        <v>2.5376714290219374E-2</v>
      </c>
      <c r="I10" s="11">
        <v>4.5502839117522578E-2</v>
      </c>
      <c r="J10" s="11">
        <v>7.1154284590869449E-2</v>
      </c>
      <c r="K10" s="11">
        <v>0.10219165788999662</v>
      </c>
      <c r="L10" s="11">
        <v>0.14336107910608448</v>
      </c>
      <c r="M10" s="11">
        <v>0.20110360954447687</v>
      </c>
      <c r="N10" s="11">
        <v>0.26400726189548973</v>
      </c>
      <c r="O10" s="11">
        <v>0.33084299090356373</v>
      </c>
      <c r="P10" s="11">
        <v>0.40047423202049365</v>
      </c>
      <c r="Q10" s="11">
        <v>0.47080962731818343</v>
      </c>
      <c r="R10" s="11">
        <v>0.5401597201454108</v>
      </c>
      <c r="S10" s="11">
        <v>0.62329882025385697</v>
      </c>
      <c r="T10" s="11">
        <v>0.69675259410689083</v>
      </c>
      <c r="U10" s="11">
        <v>0.76002364594375149</v>
      </c>
    </row>
    <row r="12" spans="1:21" x14ac:dyDescent="0.35">
      <c r="A12">
        <v>1</v>
      </c>
      <c r="B12" t="s">
        <v>51</v>
      </c>
    </row>
    <row r="13" spans="1:21" x14ac:dyDescent="0.35">
      <c r="A13">
        <v>2</v>
      </c>
      <c r="B13" t="s">
        <v>53</v>
      </c>
      <c r="C13" t="s">
        <v>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284E-BC2F-45AF-B077-8D41DD1EA32A}">
  <dimension ref="A1:U13"/>
  <sheetViews>
    <sheetView workbookViewId="0">
      <selection activeCell="D15" sqref="D15"/>
    </sheetView>
  </sheetViews>
  <sheetFormatPr defaultRowHeight="14.5" x14ac:dyDescent="0.35"/>
  <cols>
    <col min="2" max="2" width="23.90625" customWidth="1"/>
  </cols>
  <sheetData>
    <row r="1" spans="1:21" x14ac:dyDescent="0.35">
      <c r="A1" t="s">
        <v>57</v>
      </c>
    </row>
    <row r="2" spans="1:21" x14ac:dyDescent="0.35">
      <c r="C2">
        <v>2019</v>
      </c>
      <c r="D2">
        <v>2020</v>
      </c>
      <c r="E2">
        <v>2021</v>
      </c>
      <c r="F2">
        <v>2022</v>
      </c>
      <c r="G2">
        <v>2023</v>
      </c>
      <c r="H2">
        <v>2024</v>
      </c>
      <c r="I2">
        <v>2025</v>
      </c>
      <c r="J2">
        <v>2026</v>
      </c>
      <c r="K2">
        <v>2027</v>
      </c>
      <c r="L2">
        <v>2028</v>
      </c>
      <c r="M2">
        <v>2029</v>
      </c>
      <c r="N2">
        <v>2030</v>
      </c>
      <c r="O2">
        <v>2031</v>
      </c>
      <c r="P2">
        <v>2032</v>
      </c>
      <c r="Q2">
        <v>2033</v>
      </c>
      <c r="R2">
        <v>2034</v>
      </c>
      <c r="S2">
        <v>2035</v>
      </c>
      <c r="T2">
        <v>2036</v>
      </c>
      <c r="U2">
        <v>2037</v>
      </c>
    </row>
    <row r="3" spans="1:21" x14ac:dyDescent="0.35">
      <c r="A3">
        <v>1</v>
      </c>
      <c r="B3" t="s">
        <v>54</v>
      </c>
      <c r="C3" s="5">
        <v>6.7</v>
      </c>
      <c r="D3" s="5">
        <v>11.6</v>
      </c>
      <c r="E3" s="5">
        <v>10</v>
      </c>
      <c r="F3" s="5">
        <v>14</v>
      </c>
      <c r="G3" s="5">
        <v>18</v>
      </c>
      <c r="H3" s="5">
        <v>22</v>
      </c>
      <c r="I3" s="5">
        <v>28</v>
      </c>
      <c r="J3" s="5">
        <v>33</v>
      </c>
      <c r="K3" s="5">
        <v>38</v>
      </c>
      <c r="L3" s="5">
        <v>52</v>
      </c>
      <c r="M3" s="5">
        <v>66</v>
      </c>
      <c r="N3" s="5">
        <v>80</v>
      </c>
      <c r="O3" s="5">
        <v>84</v>
      </c>
      <c r="P3" s="5">
        <v>88</v>
      </c>
      <c r="Q3" s="5">
        <v>92</v>
      </c>
      <c r="R3" s="5">
        <v>96</v>
      </c>
      <c r="S3" s="5">
        <v>100</v>
      </c>
      <c r="T3" s="5">
        <v>100</v>
      </c>
      <c r="U3" s="5">
        <v>100</v>
      </c>
    </row>
    <row r="4" spans="1:21" x14ac:dyDescent="0.35">
      <c r="A4">
        <v>2</v>
      </c>
      <c r="B4" t="s">
        <v>55</v>
      </c>
      <c r="C4" s="5">
        <v>0.50286256907094973</v>
      </c>
      <c r="D4" s="5">
        <v>1.1190683865956503</v>
      </c>
      <c r="E4" s="5">
        <v>1.6477168891019025</v>
      </c>
      <c r="F4" s="5">
        <v>2.4678634761904763</v>
      </c>
      <c r="G4" s="5">
        <v>3.6280971963636364</v>
      </c>
      <c r="H4" s="5">
        <v>5.1531423978494617</v>
      </c>
      <c r="I4" s="5">
        <v>7.1438372703061033</v>
      </c>
      <c r="J4" s="5">
        <v>9.4078822265486757</v>
      </c>
      <c r="K4" s="5">
        <v>11.992023610526317</v>
      </c>
      <c r="L4" s="5">
        <v>15.478217809027777</v>
      </c>
      <c r="M4" s="5">
        <v>19.820674885077189</v>
      </c>
      <c r="N4" s="5">
        <v>25.280429589830508</v>
      </c>
      <c r="O4" s="5">
        <v>30.841895414715719</v>
      </c>
      <c r="P4" s="5">
        <v>36.083233188118811</v>
      </c>
      <c r="Q4" s="5">
        <v>41.365392182410424</v>
      </c>
      <c r="R4" s="5">
        <v>46.851446945337621</v>
      </c>
      <c r="S4" s="5">
        <v>52.203174603174602</v>
      </c>
      <c r="T4" s="5">
        <v>57.841269841269842</v>
      </c>
      <c r="U4" s="5">
        <v>63.111111111111114</v>
      </c>
    </row>
    <row r="5" spans="1:21" x14ac:dyDescent="0.35">
      <c r="A5">
        <v>2</v>
      </c>
      <c r="B5" t="s">
        <v>56</v>
      </c>
      <c r="C5" s="5">
        <v>0.50286256907094973</v>
      </c>
      <c r="D5" s="5">
        <v>1.1190683865956503</v>
      </c>
      <c r="E5" s="5">
        <v>1.6477168891019025</v>
      </c>
      <c r="F5" s="5">
        <v>2.4678634761904763</v>
      </c>
      <c r="G5" s="5">
        <v>3.6280971963636364</v>
      </c>
      <c r="H5" s="5">
        <v>5.2319954444444434</v>
      </c>
      <c r="I5" s="5">
        <v>7.3439781339997463</v>
      </c>
      <c r="J5" s="5">
        <v>9.9176167398230106</v>
      </c>
      <c r="K5" s="5">
        <v>12.763953435087721</v>
      </c>
      <c r="L5" s="5">
        <v>16.783773364583332</v>
      </c>
      <c r="M5" s="5">
        <v>21.789800099485422</v>
      </c>
      <c r="N5" s="5">
        <v>27.768565183050846</v>
      </c>
      <c r="O5" s="5">
        <v>33.858617822742474</v>
      </c>
      <c r="P5" s="5">
        <v>39.640988963696373</v>
      </c>
      <c r="Q5" s="5">
        <v>45.476141368078174</v>
      </c>
      <c r="R5" s="5">
        <v>51.526688102893893</v>
      </c>
      <c r="S5" s="5">
        <v>57.771428571428572</v>
      </c>
      <c r="T5" s="5">
        <v>64.361904761904768</v>
      </c>
      <c r="U5" s="5">
        <v>70.51428571428572</v>
      </c>
    </row>
    <row r="6" spans="1:21" x14ac:dyDescent="0.35">
      <c r="A6">
        <v>1</v>
      </c>
      <c r="B6" t="s">
        <v>58</v>
      </c>
      <c r="C6" s="5">
        <v>1</v>
      </c>
      <c r="D6" s="5">
        <v>2</v>
      </c>
      <c r="E6" s="5">
        <v>4</v>
      </c>
      <c r="F6" s="5">
        <v>6</v>
      </c>
      <c r="G6" s="5">
        <v>8</v>
      </c>
      <c r="H6" s="5">
        <v>10</v>
      </c>
      <c r="I6" s="5">
        <v>19</v>
      </c>
      <c r="J6" s="5">
        <v>22</v>
      </c>
      <c r="K6" s="5">
        <v>34</v>
      </c>
      <c r="L6" s="5">
        <v>46</v>
      </c>
      <c r="M6" s="5">
        <v>58</v>
      </c>
      <c r="N6" s="5">
        <v>70</v>
      </c>
      <c r="O6" s="5">
        <v>75</v>
      </c>
      <c r="P6" s="5">
        <v>82</v>
      </c>
      <c r="Q6" s="5">
        <v>88</v>
      </c>
      <c r="R6" s="5">
        <v>94</v>
      </c>
      <c r="S6" s="5">
        <v>100</v>
      </c>
      <c r="T6" s="5">
        <v>100</v>
      </c>
      <c r="U6" s="5">
        <v>100</v>
      </c>
    </row>
    <row r="7" spans="1:21" x14ac:dyDescent="0.35">
      <c r="A7">
        <v>2</v>
      </c>
      <c r="B7" t="s">
        <v>59</v>
      </c>
      <c r="C7" s="5">
        <v>8.4550084889643468E-2</v>
      </c>
      <c r="D7" s="5">
        <v>0.21791469194312796</v>
      </c>
      <c r="E7" s="5">
        <v>0.52165229232864274</v>
      </c>
      <c r="F7" s="5">
        <v>0.97838124185844555</v>
      </c>
      <c r="G7" s="5">
        <v>1.5668797336662503</v>
      </c>
      <c r="H7" s="5">
        <v>2.1943123076923077</v>
      </c>
      <c r="I7" s="5">
        <v>3.4564407272727276</v>
      </c>
      <c r="J7" s="5">
        <v>4.8328317241379306</v>
      </c>
      <c r="K7" s="5">
        <v>6.9361350819672127</v>
      </c>
      <c r="L7" s="5">
        <v>9.7016287500000011</v>
      </c>
      <c r="M7" s="5">
        <v>13.076182686567163</v>
      </c>
      <c r="N7" s="5">
        <v>16.776116056338029</v>
      </c>
      <c r="O7" s="5">
        <v>21.334781111111113</v>
      </c>
      <c r="P7" s="5">
        <v>26.274222465753429</v>
      </c>
      <c r="Q7" s="5">
        <v>31.550111351351344</v>
      </c>
      <c r="R7" s="5">
        <v>37.086936533333329</v>
      </c>
      <c r="S7" s="5">
        <v>42.887368421052635</v>
      </c>
      <c r="T7" s="5">
        <v>49.068421052631578</v>
      </c>
      <c r="U7" s="5">
        <v>55.136842105263163</v>
      </c>
    </row>
    <row r="8" spans="1:21" x14ac:dyDescent="0.35">
      <c r="A8">
        <v>2</v>
      </c>
      <c r="B8" t="s">
        <v>60</v>
      </c>
      <c r="C8" s="5">
        <v>0.1323583892510751</v>
      </c>
      <c r="D8" s="5">
        <v>0.34158514774802806</v>
      </c>
      <c r="E8" s="5">
        <v>0.82662091001616356</v>
      </c>
      <c r="F8" s="5">
        <v>1.5512429637109972</v>
      </c>
      <c r="G8" s="5">
        <v>2.4796150663113061</v>
      </c>
      <c r="H8" s="5">
        <v>3.5028116210575351</v>
      </c>
      <c r="I8" s="5">
        <v>5.5208851696710006</v>
      </c>
      <c r="J8" s="5">
        <v>7.6940012663066337</v>
      </c>
      <c r="K8" s="5">
        <v>11.045554266770534</v>
      </c>
      <c r="L8" s="5">
        <v>15.406674473855064</v>
      </c>
      <c r="M8" s="5">
        <v>20.693090032085067</v>
      </c>
      <c r="N8" s="5">
        <v>26.556560494260573</v>
      </c>
      <c r="O8" s="5">
        <v>33.052039809993822</v>
      </c>
      <c r="P8" s="5">
        <v>39.737920694607361</v>
      </c>
      <c r="Q8" s="5">
        <v>46.424963453476892</v>
      </c>
      <c r="R8" s="5">
        <v>53.048990549492736</v>
      </c>
      <c r="S8" s="5">
        <v>59.630178130728645</v>
      </c>
      <c r="T8" s="5">
        <v>65.857210387598329</v>
      </c>
      <c r="U8" s="5">
        <v>71.378363344607635</v>
      </c>
    </row>
    <row r="9" spans="1:21" x14ac:dyDescent="0.35">
      <c r="A9">
        <v>3</v>
      </c>
      <c r="B9" t="s">
        <v>61</v>
      </c>
      <c r="C9" s="5">
        <v>0</v>
      </c>
      <c r="D9" s="5">
        <v>0</v>
      </c>
      <c r="E9" s="5">
        <v>0</v>
      </c>
      <c r="F9" s="5">
        <v>7.3141707087904628E-2</v>
      </c>
      <c r="G9" s="5">
        <v>0.14480032596609799</v>
      </c>
      <c r="H9" s="5">
        <v>0.2370298345458822</v>
      </c>
      <c r="I9" s="5">
        <v>0.31228153653398905</v>
      </c>
      <c r="J9" s="5">
        <v>0.44068481998937997</v>
      </c>
      <c r="K9" s="5">
        <v>0.66667328242150403</v>
      </c>
      <c r="L9" s="5">
        <v>1.0657491641151737</v>
      </c>
      <c r="M9" s="5">
        <v>1.7679613491796042</v>
      </c>
      <c r="N9" s="5">
        <v>4.0248337289118368</v>
      </c>
      <c r="O9" s="5">
        <v>7.8456249593787124</v>
      </c>
      <c r="P9" s="5">
        <v>13.231815547825493</v>
      </c>
      <c r="Q9" s="5">
        <v>20.18063003669344</v>
      </c>
      <c r="R9" s="5">
        <v>28.651641356948844</v>
      </c>
      <c r="S9" s="5">
        <v>38.628680003579433</v>
      </c>
      <c r="T9" s="5">
        <v>47.809893568484057</v>
      </c>
      <c r="U9" s="5">
        <v>55.980674670050469</v>
      </c>
    </row>
    <row r="11" spans="1:21" x14ac:dyDescent="0.35">
      <c r="A11">
        <v>1</v>
      </c>
      <c r="B11" t="s">
        <v>62</v>
      </c>
      <c r="C11" t="s">
        <v>63</v>
      </c>
    </row>
    <row r="12" spans="1:21" x14ac:dyDescent="0.35">
      <c r="A12">
        <v>2</v>
      </c>
      <c r="B12" t="s">
        <v>111</v>
      </c>
    </row>
    <row r="13" spans="1:21" x14ac:dyDescent="0.35">
      <c r="A13">
        <v>3</v>
      </c>
      <c r="B13" t="s">
        <v>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A6E95-E4D3-4DF8-AC04-FB530A6CD8A9}">
  <dimension ref="A1:D14"/>
  <sheetViews>
    <sheetView workbookViewId="0">
      <selection activeCell="A2" sqref="A2:A14"/>
    </sheetView>
  </sheetViews>
  <sheetFormatPr defaultRowHeight="14.5" x14ac:dyDescent="0.35"/>
  <cols>
    <col min="1" max="1" width="25" customWidth="1"/>
    <col min="2" max="2" width="67" customWidth="1"/>
    <col min="3" max="3" width="36" customWidth="1"/>
    <col min="4" max="4" width="41.90625" customWidth="1"/>
  </cols>
  <sheetData>
    <row r="1" spans="1:4" ht="16.5" thickTop="1" thickBot="1" x14ac:dyDescent="0.4">
      <c r="A1" s="15"/>
      <c r="B1" s="16" t="s">
        <v>90</v>
      </c>
      <c r="C1" s="16" t="s">
        <v>91</v>
      </c>
      <c r="D1" s="16" t="s">
        <v>92</v>
      </c>
    </row>
    <row r="2" spans="1:4" ht="17" customHeight="1" thickTop="1" thickBot="1" x14ac:dyDescent="0.4">
      <c r="A2" s="13" t="s">
        <v>64</v>
      </c>
      <c r="B2" s="14" t="s">
        <v>65</v>
      </c>
      <c r="C2" s="14" t="s">
        <v>66</v>
      </c>
      <c r="D2" s="14" t="s">
        <v>67</v>
      </c>
    </row>
    <row r="3" spans="1:4" ht="18" customHeight="1" thickBot="1" x14ac:dyDescent="0.4">
      <c r="A3" s="13" t="s">
        <v>68</v>
      </c>
      <c r="B3" s="14" t="s">
        <v>69</v>
      </c>
      <c r="C3" s="14" t="s">
        <v>66</v>
      </c>
      <c r="D3" s="14" t="s">
        <v>67</v>
      </c>
    </row>
    <row r="4" spans="1:4" ht="17" customHeight="1" thickBot="1" x14ac:dyDescent="0.4">
      <c r="A4" s="13" t="s">
        <v>70</v>
      </c>
      <c r="B4" s="14" t="s">
        <v>71</v>
      </c>
      <c r="C4" s="14" t="s">
        <v>66</v>
      </c>
      <c r="D4" s="14" t="s">
        <v>67</v>
      </c>
    </row>
    <row r="5" spans="1:4" ht="16" customHeight="1" thickBot="1" x14ac:dyDescent="0.4">
      <c r="A5" s="13" t="s">
        <v>72</v>
      </c>
      <c r="B5" s="14" t="s">
        <v>73</v>
      </c>
      <c r="C5" s="14" t="s">
        <v>66</v>
      </c>
      <c r="D5" s="14" t="s">
        <v>67</v>
      </c>
    </row>
    <row r="6" spans="1:4" ht="17.5" customHeight="1" thickBot="1" x14ac:dyDescent="0.4">
      <c r="A6" s="13" t="s">
        <v>74</v>
      </c>
      <c r="B6" s="14" t="s">
        <v>75</v>
      </c>
      <c r="C6" s="14" t="s">
        <v>66</v>
      </c>
      <c r="D6" s="14" t="s">
        <v>67</v>
      </c>
    </row>
    <row r="7" spans="1:4" ht="17.5" customHeight="1" thickBot="1" x14ac:dyDescent="0.4">
      <c r="A7" s="13" t="s">
        <v>76</v>
      </c>
      <c r="B7" s="14" t="s">
        <v>65</v>
      </c>
      <c r="C7" s="14" t="s">
        <v>77</v>
      </c>
      <c r="D7" s="14" t="s">
        <v>67</v>
      </c>
    </row>
    <row r="8" spans="1:4" ht="17" customHeight="1" thickBot="1" x14ac:dyDescent="0.4">
      <c r="A8" s="13" t="s">
        <v>78</v>
      </c>
      <c r="B8" s="14" t="s">
        <v>65</v>
      </c>
      <c r="C8" s="14" t="s">
        <v>79</v>
      </c>
      <c r="D8" s="14" t="s">
        <v>67</v>
      </c>
    </row>
    <row r="9" spans="1:4" ht="19" customHeight="1" thickBot="1" x14ac:dyDescent="0.4">
      <c r="A9" s="13" t="s">
        <v>80</v>
      </c>
      <c r="B9" s="14" t="s">
        <v>65</v>
      </c>
      <c r="C9" s="14" t="s">
        <v>66</v>
      </c>
      <c r="D9" s="14" t="s">
        <v>81</v>
      </c>
    </row>
    <row r="10" spans="1:4" ht="17" customHeight="1" thickBot="1" x14ac:dyDescent="0.4">
      <c r="A10" s="13" t="s">
        <v>82</v>
      </c>
      <c r="B10" s="14" t="s">
        <v>65</v>
      </c>
      <c r="C10" s="14" t="s">
        <v>66</v>
      </c>
      <c r="D10" s="14" t="s">
        <v>83</v>
      </c>
    </row>
    <row r="11" spans="1:4" ht="20.5" customHeight="1" thickBot="1" x14ac:dyDescent="0.4">
      <c r="A11" s="13" t="s">
        <v>84</v>
      </c>
      <c r="B11" s="14" t="s">
        <v>65</v>
      </c>
      <c r="C11" s="14" t="s">
        <v>66</v>
      </c>
      <c r="D11" s="14" t="s">
        <v>85</v>
      </c>
    </row>
    <row r="12" spans="1:4" ht="18" customHeight="1" thickBot="1" x14ac:dyDescent="0.4">
      <c r="A12" s="13" t="s">
        <v>86</v>
      </c>
      <c r="B12" s="14" t="s">
        <v>65</v>
      </c>
      <c r="C12" s="14" t="s">
        <v>66</v>
      </c>
      <c r="D12" s="14" t="s">
        <v>87</v>
      </c>
    </row>
    <row r="13" spans="1:4" ht="20" customHeight="1" thickBot="1" x14ac:dyDescent="0.4">
      <c r="A13" s="13" t="s">
        <v>88</v>
      </c>
      <c r="B13" s="14" t="s">
        <v>75</v>
      </c>
      <c r="C13" s="14" t="s">
        <v>77</v>
      </c>
      <c r="D13" s="14" t="s">
        <v>87</v>
      </c>
    </row>
    <row r="14" spans="1:4" ht="17" customHeight="1" thickBot="1" x14ac:dyDescent="0.4">
      <c r="A14" s="13" t="s">
        <v>89</v>
      </c>
      <c r="B14" s="14" t="s">
        <v>71</v>
      </c>
      <c r="C14" s="14" t="s">
        <v>79</v>
      </c>
      <c r="D14" s="14" t="s">
        <v>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83CEF-4BDC-4F14-A1D4-486192453976}">
  <dimension ref="A1:T247"/>
  <sheetViews>
    <sheetView topLeftCell="A229" workbookViewId="0">
      <selection activeCell="A249" sqref="A249"/>
    </sheetView>
  </sheetViews>
  <sheetFormatPr defaultRowHeight="14.5" x14ac:dyDescent="0.35"/>
  <cols>
    <col min="1" max="1" width="13.81640625" customWidth="1"/>
  </cols>
  <sheetData>
    <row r="1" spans="1:20" x14ac:dyDescent="0.35">
      <c r="A1" s="17" t="s">
        <v>93</v>
      </c>
      <c r="B1" s="19" t="s">
        <v>68</v>
      </c>
    </row>
    <row r="2" spans="1:20" x14ac:dyDescent="0.35">
      <c r="A2" t="s">
        <v>94</v>
      </c>
    </row>
    <row r="3" spans="1:20" x14ac:dyDescent="0.35">
      <c r="A3" s="1"/>
      <c r="B3" s="1">
        <v>2019</v>
      </c>
      <c r="C3" s="1">
        <v>2020</v>
      </c>
      <c r="D3" s="1">
        <v>2021</v>
      </c>
      <c r="E3">
        <v>2022</v>
      </c>
      <c r="F3">
        <v>2023</v>
      </c>
      <c r="G3">
        <v>2024</v>
      </c>
      <c r="H3">
        <v>2025</v>
      </c>
      <c r="I3">
        <v>2026</v>
      </c>
      <c r="J3">
        <v>2027</v>
      </c>
      <c r="K3">
        <v>2028</v>
      </c>
      <c r="L3">
        <v>2029</v>
      </c>
      <c r="M3">
        <v>2030</v>
      </c>
      <c r="N3">
        <v>2031</v>
      </c>
      <c r="O3">
        <v>2032</v>
      </c>
      <c r="P3">
        <v>2033</v>
      </c>
      <c r="Q3">
        <v>2034</v>
      </c>
      <c r="R3">
        <v>2035</v>
      </c>
      <c r="S3">
        <v>2036</v>
      </c>
      <c r="T3">
        <v>2037</v>
      </c>
    </row>
    <row r="4" spans="1:20" x14ac:dyDescent="0.35">
      <c r="A4" s="1" t="s">
        <v>1</v>
      </c>
      <c r="B4" s="1">
        <f>262.9+9.375</f>
        <v>272.27499999999998</v>
      </c>
      <c r="C4" s="1">
        <f>197.3+7</f>
        <v>204.3</v>
      </c>
      <c r="D4" s="1">
        <f>221.4+7.5</f>
        <v>228.9</v>
      </c>
      <c r="E4">
        <v>240.19593163843976</v>
      </c>
      <c r="F4">
        <v>251.49186327687951</v>
      </c>
      <c r="G4">
        <v>262.7877949153193</v>
      </c>
      <c r="H4">
        <v>274.08372655375905</v>
      </c>
      <c r="I4">
        <v>285.3796581921988</v>
      </c>
      <c r="J4">
        <v>296.67558983063856</v>
      </c>
      <c r="K4">
        <v>307.97152146907831</v>
      </c>
      <c r="L4">
        <v>319.26745310751807</v>
      </c>
      <c r="M4">
        <v>330.56338474595788</v>
      </c>
      <c r="N4">
        <v>333.19527689260195</v>
      </c>
      <c r="O4">
        <v>335.82716903924609</v>
      </c>
      <c r="P4">
        <v>338.45906118589011</v>
      </c>
      <c r="Q4">
        <v>341.09095333253424</v>
      </c>
      <c r="R4">
        <v>343.72284547917837</v>
      </c>
      <c r="S4">
        <v>345.65138713835722</v>
      </c>
      <c r="T4">
        <v>347.57992879753607</v>
      </c>
    </row>
    <row r="5" spans="1:20" x14ac:dyDescent="0.35">
      <c r="A5" s="1" t="s">
        <v>2</v>
      </c>
      <c r="B5" s="1">
        <f>53.5+2.375</f>
        <v>55.875</v>
      </c>
      <c r="C5" s="1">
        <f>48.6+2.1</f>
        <v>50.7</v>
      </c>
      <c r="D5" s="1">
        <f>54.4+2.4</f>
        <v>56.8</v>
      </c>
      <c r="E5">
        <v>58.551293304517706</v>
      </c>
      <c r="F5">
        <v>60.302586609035416</v>
      </c>
      <c r="G5">
        <v>62.053879913553125</v>
      </c>
      <c r="H5">
        <v>63.805173218070834</v>
      </c>
      <c r="I5">
        <v>65.556466522588551</v>
      </c>
      <c r="J5">
        <v>67.307759827106267</v>
      </c>
      <c r="K5">
        <v>69.059053131623983</v>
      </c>
      <c r="L5">
        <v>70.8103464361417</v>
      </c>
      <c r="M5">
        <v>72.561639740659388</v>
      </c>
      <c r="N5">
        <v>73.234043496044947</v>
      </c>
      <c r="O5">
        <v>73.906447251430507</v>
      </c>
      <c r="P5">
        <v>74.578851006816066</v>
      </c>
      <c r="Q5">
        <v>75.25125476220164</v>
      </c>
      <c r="R5">
        <v>75.923658517587214</v>
      </c>
      <c r="S5">
        <v>76.920670982469247</v>
      </c>
      <c r="T5">
        <v>77.917683447351308</v>
      </c>
    </row>
    <row r="6" spans="1:20" x14ac:dyDescent="0.35">
      <c r="A6" s="1" t="s">
        <v>3</v>
      </c>
      <c r="B6" s="1">
        <f>17.2+0.75</f>
        <v>17.95</v>
      </c>
      <c r="C6" s="1">
        <f>16.2+0.7</f>
        <v>16.899999999999999</v>
      </c>
      <c r="D6" s="1">
        <f>17.5+0.8</f>
        <v>18.3</v>
      </c>
      <c r="E6">
        <v>18.626363597937281</v>
      </c>
      <c r="F6">
        <v>18.952727195874562</v>
      </c>
      <c r="G6">
        <v>19.279090793811843</v>
      </c>
      <c r="H6">
        <v>19.605454391749124</v>
      </c>
      <c r="I6">
        <v>19.931817989686405</v>
      </c>
      <c r="J6">
        <v>20.258181587623685</v>
      </c>
      <c r="K6">
        <v>20.584545185560966</v>
      </c>
      <c r="L6">
        <v>20.910908783498247</v>
      </c>
      <c r="M6">
        <v>21.237272381435524</v>
      </c>
      <c r="N6">
        <v>21.283515761689056</v>
      </c>
      <c r="O6">
        <v>21.329759141942592</v>
      </c>
      <c r="P6">
        <v>21.376002522196124</v>
      </c>
      <c r="Q6">
        <v>21.422245902449657</v>
      </c>
      <c r="R6">
        <v>21.468489282703196</v>
      </c>
      <c r="S6">
        <v>21.584097733337028</v>
      </c>
      <c r="T6">
        <v>21.699706183970868</v>
      </c>
    </row>
    <row r="7" spans="1:20" x14ac:dyDescent="0.35">
      <c r="A7" s="1"/>
      <c r="B7" s="1"/>
      <c r="C7" s="1"/>
      <c r="D7" s="1"/>
    </row>
    <row r="8" spans="1:20" x14ac:dyDescent="0.35">
      <c r="A8" s="1" t="s">
        <v>96</v>
      </c>
      <c r="B8" s="1"/>
      <c r="C8" s="1"/>
      <c r="D8" s="1"/>
    </row>
    <row r="9" spans="1:20" x14ac:dyDescent="0.35">
      <c r="A9" s="1"/>
      <c r="B9" s="1">
        <v>2019</v>
      </c>
      <c r="C9" s="1">
        <v>2020</v>
      </c>
      <c r="D9" s="1">
        <v>2021</v>
      </c>
      <c r="E9">
        <v>2022</v>
      </c>
      <c r="F9">
        <v>2023</v>
      </c>
      <c r="G9">
        <v>2024</v>
      </c>
      <c r="H9">
        <v>2025</v>
      </c>
      <c r="I9">
        <v>2026</v>
      </c>
      <c r="J9">
        <v>2027</v>
      </c>
      <c r="K9">
        <v>2028</v>
      </c>
      <c r="L9">
        <v>2029</v>
      </c>
      <c r="M9">
        <v>2030</v>
      </c>
      <c r="N9">
        <v>2031</v>
      </c>
      <c r="O9">
        <v>2032</v>
      </c>
      <c r="P9">
        <v>2033</v>
      </c>
      <c r="Q9">
        <v>2034</v>
      </c>
      <c r="R9">
        <v>2035</v>
      </c>
      <c r="S9">
        <v>2036</v>
      </c>
      <c r="T9">
        <v>2037</v>
      </c>
    </row>
    <row r="10" spans="1:20" x14ac:dyDescent="0.35">
      <c r="A10" s="1" t="s">
        <v>1</v>
      </c>
      <c r="B10" s="18">
        <v>6.1141325379834889E-3</v>
      </c>
      <c r="C10" s="18">
        <v>8.3506489570981304E-3</v>
      </c>
      <c r="D10" s="18">
        <v>1.4632682339169166E-2</v>
      </c>
      <c r="E10">
        <v>3.0709739872896637E-2</v>
      </c>
      <c r="F10">
        <v>4.5166526927088946E-2</v>
      </c>
      <c r="G10">
        <v>6.419837087963684E-2</v>
      </c>
      <c r="H10">
        <v>8.8672076120809878E-2</v>
      </c>
      <c r="I10">
        <v>0.11783056059127606</v>
      </c>
      <c r="J10">
        <v>0.15212445254913171</v>
      </c>
      <c r="K10">
        <v>0.19983979012426237</v>
      </c>
      <c r="L10">
        <v>0.25925977324949101</v>
      </c>
      <c r="M10">
        <v>0.33190818661547339</v>
      </c>
      <c r="N10">
        <v>0.40277934361838247</v>
      </c>
      <c r="O10">
        <v>0.46420960506653108</v>
      </c>
      <c r="P10">
        <v>0.52562205113660831</v>
      </c>
      <c r="Q10">
        <v>0.58814572781502539</v>
      </c>
      <c r="R10">
        <v>0.65142663860301464</v>
      </c>
      <c r="S10">
        <v>0.71267042544848225</v>
      </c>
      <c r="T10">
        <v>0.76812015407844603</v>
      </c>
    </row>
    <row r="11" spans="1:20" x14ac:dyDescent="0.35">
      <c r="A11" s="1" t="s">
        <v>2</v>
      </c>
      <c r="B11" s="18">
        <v>2.1968866723337884E-3</v>
      </c>
      <c r="C11" s="18">
        <v>3.2388269002556337E-3</v>
      </c>
      <c r="D11" s="18">
        <v>5.1188978698002013E-3</v>
      </c>
      <c r="E11">
        <v>1.5512429637109972E-2</v>
      </c>
      <c r="F11">
        <v>2.479615066311306E-2</v>
      </c>
      <c r="G11">
        <v>3.5795591188938242E-2</v>
      </c>
      <c r="H11">
        <v>5.6883815161809174E-2</v>
      </c>
      <c r="I11">
        <v>8.0495312409649064E-2</v>
      </c>
      <c r="J11">
        <v>0.11691601732089539</v>
      </c>
      <c r="K11">
        <v>0.16474357305195719</v>
      </c>
      <c r="L11">
        <v>0.22567626379689273</v>
      </c>
      <c r="M11">
        <v>0.29504185219746515</v>
      </c>
      <c r="N11">
        <v>0.36607107236766689</v>
      </c>
      <c r="O11">
        <v>0.43661818153756093</v>
      </c>
      <c r="P11">
        <v>0.50610923996167745</v>
      </c>
      <c r="Q11">
        <v>0.57650583349035611</v>
      </c>
      <c r="R11">
        <v>0.64587280237826794</v>
      </c>
      <c r="S11">
        <v>0.70700669732048249</v>
      </c>
      <c r="T11">
        <v>0.7603242987790918</v>
      </c>
    </row>
    <row r="12" spans="1:20" x14ac:dyDescent="0.35">
      <c r="A12" s="1" t="s">
        <v>3</v>
      </c>
      <c r="B12" s="18">
        <v>0</v>
      </c>
      <c r="C12" s="18">
        <v>0</v>
      </c>
      <c r="D12" s="18">
        <v>0</v>
      </c>
      <c r="E12" s="12">
        <v>7.3141707087904628E-4</v>
      </c>
      <c r="F12" s="12">
        <v>1.44800325966098E-3</v>
      </c>
      <c r="G12" s="12">
        <v>2.370298345458822E-3</v>
      </c>
      <c r="H12" s="12">
        <v>3.1228153653398904E-3</v>
      </c>
      <c r="I12" s="12">
        <v>4.4068481998938E-3</v>
      </c>
      <c r="J12">
        <v>6.6667328242150381E-3</v>
      </c>
      <c r="K12">
        <v>1.0657491641151737E-2</v>
      </c>
      <c r="L12">
        <v>1.7679613491796042E-2</v>
      </c>
      <c r="M12">
        <v>4.024833728911837E-2</v>
      </c>
      <c r="N12">
        <v>7.8456249593787122E-2</v>
      </c>
      <c r="O12">
        <v>0.13231815547825493</v>
      </c>
      <c r="P12">
        <v>0.20180630036693439</v>
      </c>
      <c r="Q12">
        <v>0.28651641356948843</v>
      </c>
      <c r="R12">
        <v>0.38628680003579435</v>
      </c>
      <c r="S12">
        <v>0.47809893568484058</v>
      </c>
      <c r="T12">
        <v>0.55980674670050468</v>
      </c>
    </row>
    <row r="13" spans="1:20" x14ac:dyDescent="0.35">
      <c r="A13" s="1"/>
      <c r="B13" s="1"/>
      <c r="C13" s="1"/>
      <c r="D13" s="1"/>
    </row>
    <row r="14" spans="1:20" x14ac:dyDescent="0.35">
      <c r="A14" s="1" t="s">
        <v>97</v>
      </c>
      <c r="B14" s="1"/>
      <c r="C14" s="1"/>
      <c r="D14" s="1"/>
    </row>
    <row r="15" spans="1:20" x14ac:dyDescent="0.35">
      <c r="A15" s="1"/>
      <c r="B15" s="1">
        <v>2019</v>
      </c>
      <c r="C15" s="1">
        <v>2020</v>
      </c>
      <c r="D15" s="1">
        <v>2021</v>
      </c>
      <c r="E15" s="1">
        <v>2022</v>
      </c>
      <c r="F15" s="1">
        <v>2023</v>
      </c>
      <c r="G15" s="1">
        <v>2024</v>
      </c>
      <c r="H15" s="1">
        <v>2025</v>
      </c>
      <c r="I15" s="1">
        <v>2026</v>
      </c>
      <c r="J15" s="1">
        <v>2027</v>
      </c>
      <c r="K15" s="1">
        <v>2028</v>
      </c>
      <c r="L15" s="1">
        <v>2029</v>
      </c>
      <c r="M15" s="1">
        <v>2030</v>
      </c>
      <c r="N15" s="1">
        <v>2031</v>
      </c>
      <c r="O15" s="1">
        <v>2032</v>
      </c>
      <c r="P15" s="1">
        <v>2033</v>
      </c>
      <c r="Q15" s="1">
        <v>2034</v>
      </c>
      <c r="R15" s="1">
        <v>2035</v>
      </c>
      <c r="S15" s="1">
        <v>2036</v>
      </c>
      <c r="T15" s="1">
        <v>2037</v>
      </c>
    </row>
    <row r="16" spans="1:20" x14ac:dyDescent="0.35">
      <c r="A16" s="1" t="s">
        <v>1</v>
      </c>
      <c r="B16" s="1">
        <v>1.0000000000000002</v>
      </c>
      <c r="C16" s="1">
        <v>0.98552400000000018</v>
      </c>
      <c r="D16" s="1">
        <v>0.97104800000000013</v>
      </c>
      <c r="E16" s="1">
        <v>0.95657200000000009</v>
      </c>
      <c r="F16" s="1">
        <v>0.94209600000000004</v>
      </c>
      <c r="G16" s="1">
        <v>0.92762</v>
      </c>
      <c r="H16" s="1">
        <v>0.91314144549674403</v>
      </c>
      <c r="I16" s="1">
        <v>0.90771544549674399</v>
      </c>
      <c r="J16" s="1">
        <v>0.90228944549674395</v>
      </c>
      <c r="K16" s="1">
        <v>0.89686344549674391</v>
      </c>
      <c r="L16" s="1">
        <v>0.89143744549674386</v>
      </c>
      <c r="M16" s="1">
        <v>0.88601185112862302</v>
      </c>
      <c r="N16" s="1">
        <v>0.88601185112862302</v>
      </c>
      <c r="O16" s="1">
        <v>0.88601185112862302</v>
      </c>
      <c r="P16" s="1">
        <v>0.88601185112862302</v>
      </c>
      <c r="Q16" s="1">
        <v>0.88601185112862302</v>
      </c>
      <c r="R16" s="1">
        <v>0.88601185112862302</v>
      </c>
      <c r="S16" s="1">
        <v>0.88601185112862302</v>
      </c>
      <c r="T16" s="1">
        <v>0.88601185112862302</v>
      </c>
    </row>
    <row r="17" spans="1:20" x14ac:dyDescent="0.35">
      <c r="A17" s="1" t="s">
        <v>2</v>
      </c>
      <c r="B17" s="1">
        <v>1.0000000000000002</v>
      </c>
      <c r="C17" s="1">
        <v>0.98965805309482457</v>
      </c>
      <c r="D17" s="1">
        <v>0.97</v>
      </c>
      <c r="E17" s="1">
        <v>0.95</v>
      </c>
      <c r="F17" s="1">
        <v>0.93</v>
      </c>
      <c r="G17" s="1">
        <v>0.92</v>
      </c>
      <c r="H17" s="1">
        <v>0.91</v>
      </c>
      <c r="I17" s="1">
        <v>0.89</v>
      </c>
      <c r="J17" s="1">
        <v>0.87</v>
      </c>
      <c r="K17" s="1">
        <v>0.85</v>
      </c>
      <c r="L17" s="1">
        <v>0.84</v>
      </c>
      <c r="M17" s="1">
        <v>0.83</v>
      </c>
      <c r="N17" s="1">
        <v>0.82</v>
      </c>
      <c r="O17" s="1">
        <v>0.8</v>
      </c>
      <c r="P17" s="1">
        <v>0.78</v>
      </c>
      <c r="Q17" s="1">
        <v>0.76</v>
      </c>
      <c r="R17" s="1">
        <v>0.74</v>
      </c>
      <c r="S17" s="1">
        <v>0.74</v>
      </c>
      <c r="T17" s="1">
        <v>0.74</v>
      </c>
    </row>
    <row r="18" spans="1:20" x14ac:dyDescent="0.35">
      <c r="A18" s="1" t="s">
        <v>3</v>
      </c>
      <c r="B18" s="1">
        <v>1.0000000000000002</v>
      </c>
      <c r="C18" s="1">
        <v>0.98965805309482457</v>
      </c>
      <c r="D18" s="1">
        <v>0.97</v>
      </c>
      <c r="E18" s="1">
        <v>0.96</v>
      </c>
      <c r="F18" s="1">
        <v>0.95</v>
      </c>
      <c r="G18" s="1">
        <v>0.95</v>
      </c>
      <c r="H18" s="1">
        <v>0.95</v>
      </c>
      <c r="I18" s="1">
        <v>0.93</v>
      </c>
      <c r="J18" s="1">
        <v>0.91</v>
      </c>
      <c r="K18" s="1">
        <v>0.9</v>
      </c>
      <c r="L18" s="1">
        <v>0.89</v>
      </c>
      <c r="M18" s="1">
        <v>0.87</v>
      </c>
      <c r="N18" s="1">
        <v>0.85</v>
      </c>
      <c r="O18" s="1">
        <v>0.83</v>
      </c>
      <c r="P18" s="1">
        <v>0.81</v>
      </c>
      <c r="Q18" s="1">
        <v>0.79</v>
      </c>
      <c r="R18" s="1">
        <v>0.77</v>
      </c>
      <c r="S18" s="1">
        <v>0.76</v>
      </c>
      <c r="T18" s="1">
        <v>0.75</v>
      </c>
    </row>
    <row r="21" spans="1:20" x14ac:dyDescent="0.35">
      <c r="A21" s="17" t="s">
        <v>93</v>
      </c>
      <c r="B21" s="19" t="s">
        <v>70</v>
      </c>
    </row>
    <row r="22" spans="1:20" x14ac:dyDescent="0.35">
      <c r="A22" t="s">
        <v>94</v>
      </c>
    </row>
    <row r="23" spans="1:20" x14ac:dyDescent="0.35">
      <c r="B23" s="1">
        <v>2019</v>
      </c>
      <c r="C23" s="1">
        <v>2020</v>
      </c>
      <c r="D23" s="1">
        <v>2021</v>
      </c>
      <c r="E23">
        <v>2022</v>
      </c>
      <c r="F23">
        <v>2023</v>
      </c>
      <c r="G23">
        <v>2024</v>
      </c>
      <c r="H23">
        <v>2025</v>
      </c>
      <c r="I23">
        <v>2026</v>
      </c>
      <c r="J23">
        <v>2027</v>
      </c>
      <c r="K23">
        <v>2028</v>
      </c>
      <c r="L23">
        <v>2029</v>
      </c>
      <c r="M23">
        <v>2030</v>
      </c>
      <c r="N23">
        <v>2031</v>
      </c>
      <c r="O23">
        <v>2032</v>
      </c>
      <c r="P23">
        <v>2033</v>
      </c>
      <c r="Q23">
        <v>2034</v>
      </c>
      <c r="R23">
        <v>2035</v>
      </c>
      <c r="S23">
        <v>2036</v>
      </c>
      <c r="T23">
        <v>2037</v>
      </c>
    </row>
    <row r="24" spans="1:20" x14ac:dyDescent="0.35">
      <c r="A24" t="s">
        <v>1</v>
      </c>
      <c r="B24" s="1">
        <f>262.9+9.375</f>
        <v>272.27499999999998</v>
      </c>
      <c r="C24" s="1">
        <f>197.3+7</f>
        <v>204.3</v>
      </c>
      <c r="D24" s="1">
        <f>221.4+7.5</f>
        <v>228.9</v>
      </c>
      <c r="E24">
        <v>243.53495572678278</v>
      </c>
      <c r="F24">
        <v>258.16991145356553</v>
      </c>
      <c r="G24">
        <v>272.80486718034831</v>
      </c>
      <c r="H24">
        <v>287.43982290713109</v>
      </c>
      <c r="I24">
        <v>302.07477863391387</v>
      </c>
      <c r="J24">
        <v>316.70973436069664</v>
      </c>
      <c r="K24">
        <v>331.34469008747942</v>
      </c>
      <c r="L24">
        <v>345.9796458142622</v>
      </c>
      <c r="M24">
        <v>360.61460154104492</v>
      </c>
      <c r="N24">
        <v>363.246493687689</v>
      </c>
      <c r="O24">
        <v>365.87838583433313</v>
      </c>
      <c r="P24">
        <v>368.51027798097715</v>
      </c>
      <c r="Q24">
        <v>371.14217012762128</v>
      </c>
      <c r="R24">
        <v>373.77406227426542</v>
      </c>
      <c r="S24">
        <v>375.70260393344427</v>
      </c>
      <c r="T24">
        <v>377.63114559262311</v>
      </c>
    </row>
    <row r="25" spans="1:20" x14ac:dyDescent="0.35">
      <c r="A25" t="s">
        <v>2</v>
      </c>
      <c r="B25" s="1">
        <f>53.5+2.375</f>
        <v>55.875</v>
      </c>
      <c r="C25" s="1">
        <f>48.6+2.1</f>
        <v>50.7</v>
      </c>
      <c r="D25" s="1">
        <f>54.4+2.4</f>
        <v>56.8</v>
      </c>
      <c r="E25">
        <v>59.284239160483963</v>
      </c>
      <c r="F25">
        <v>61.76847832096793</v>
      </c>
      <c r="G25">
        <v>64.252717481451896</v>
      </c>
      <c r="H25">
        <v>66.736956641935862</v>
      </c>
      <c r="I25">
        <v>69.221195802419828</v>
      </c>
      <c r="J25">
        <v>71.705434962903794</v>
      </c>
      <c r="K25">
        <v>74.189674123387761</v>
      </c>
      <c r="L25">
        <v>76.673913283871727</v>
      </c>
      <c r="M25">
        <v>79.158152444355679</v>
      </c>
      <c r="N25">
        <v>79.830556199741238</v>
      </c>
      <c r="O25">
        <v>80.502959955126798</v>
      </c>
      <c r="P25">
        <v>81.175363710512357</v>
      </c>
      <c r="Q25">
        <v>81.847767465897931</v>
      </c>
      <c r="R25">
        <v>82.520171221283505</v>
      </c>
      <c r="S25">
        <v>83.517183686165538</v>
      </c>
      <c r="T25">
        <v>84.514196151047599</v>
      </c>
    </row>
    <row r="26" spans="1:20" x14ac:dyDescent="0.35">
      <c r="A26" t="s">
        <v>3</v>
      </c>
      <c r="B26" s="1">
        <f>17.2+0.75</f>
        <v>17.95</v>
      </c>
      <c r="C26" s="1">
        <f>16.2+0.7</f>
        <v>16.899999999999999</v>
      </c>
      <c r="D26" s="1">
        <f>17.5+0.8</f>
        <v>18.3</v>
      </c>
      <c r="E26">
        <v>18.840881500780064</v>
      </c>
      <c r="F26">
        <v>19.381763001560127</v>
      </c>
      <c r="G26">
        <v>19.922644502340191</v>
      </c>
      <c r="H26">
        <v>20.463526003120254</v>
      </c>
      <c r="I26">
        <v>21.004407503900318</v>
      </c>
      <c r="J26">
        <v>21.545289004680381</v>
      </c>
      <c r="K26">
        <v>22.086170505460444</v>
      </c>
      <c r="L26">
        <v>22.627052006240508</v>
      </c>
      <c r="M26">
        <v>23.167933507020567</v>
      </c>
      <c r="N26">
        <v>23.2141768872741</v>
      </c>
      <c r="O26">
        <v>23.260420267527635</v>
      </c>
      <c r="P26">
        <v>23.306663647781168</v>
      </c>
      <c r="Q26">
        <v>23.3529070280347</v>
      </c>
      <c r="R26">
        <v>23.399150408288239</v>
      </c>
      <c r="S26">
        <v>23.514758858922072</v>
      </c>
      <c r="T26">
        <v>23.630367309555911</v>
      </c>
    </row>
    <row r="28" spans="1:20" x14ac:dyDescent="0.35">
      <c r="A28" t="s">
        <v>96</v>
      </c>
    </row>
    <row r="29" spans="1:20" x14ac:dyDescent="0.35">
      <c r="B29" s="1">
        <v>2019</v>
      </c>
      <c r="C29" s="1">
        <v>2020</v>
      </c>
      <c r="D29" s="1">
        <v>2021</v>
      </c>
      <c r="E29">
        <v>2022</v>
      </c>
      <c r="F29">
        <v>2023</v>
      </c>
      <c r="G29">
        <v>2024</v>
      </c>
      <c r="H29">
        <v>2025</v>
      </c>
      <c r="I29">
        <v>2026</v>
      </c>
      <c r="J29">
        <v>2027</v>
      </c>
      <c r="K29">
        <v>2028</v>
      </c>
      <c r="L29">
        <v>2029</v>
      </c>
      <c r="M29">
        <v>2030</v>
      </c>
      <c r="N29">
        <v>2031</v>
      </c>
      <c r="O29">
        <v>2032</v>
      </c>
      <c r="P29">
        <v>2033</v>
      </c>
      <c r="Q29">
        <v>2034</v>
      </c>
      <c r="R29">
        <v>2035</v>
      </c>
      <c r="S29">
        <v>2036</v>
      </c>
      <c r="T29">
        <v>2037</v>
      </c>
    </row>
    <row r="30" spans="1:20" x14ac:dyDescent="0.35">
      <c r="A30" t="s">
        <v>1</v>
      </c>
      <c r="B30" s="18">
        <v>6.1141325379834889E-3</v>
      </c>
      <c r="C30" s="18">
        <v>8.3506489570981304E-3</v>
      </c>
      <c r="D30" s="18">
        <v>1.4632682339169166E-2</v>
      </c>
      <c r="E30">
        <v>3.0709739872896637E-2</v>
      </c>
      <c r="F30">
        <v>4.5166526927088946E-2</v>
      </c>
      <c r="G30">
        <v>6.419837087963684E-2</v>
      </c>
      <c r="H30">
        <v>8.8672076120809878E-2</v>
      </c>
      <c r="I30">
        <v>0.11783056059127606</v>
      </c>
      <c r="J30">
        <v>0.15212445254913171</v>
      </c>
      <c r="K30">
        <v>0.19983979012426237</v>
      </c>
      <c r="L30">
        <v>0.25925977324949101</v>
      </c>
      <c r="M30">
        <v>0.33190818661547339</v>
      </c>
      <c r="N30">
        <v>0.40277934361838247</v>
      </c>
      <c r="O30">
        <v>0.46420960506653108</v>
      </c>
      <c r="P30">
        <v>0.52562205113660831</v>
      </c>
      <c r="Q30">
        <v>0.58814572781502539</v>
      </c>
      <c r="R30">
        <v>0.65142663860301464</v>
      </c>
      <c r="S30">
        <v>0.71267042544848225</v>
      </c>
      <c r="T30">
        <v>0.76812015407844603</v>
      </c>
    </row>
    <row r="31" spans="1:20" x14ac:dyDescent="0.35">
      <c r="A31" t="s">
        <v>2</v>
      </c>
      <c r="B31" s="18">
        <v>2.1968866723337884E-3</v>
      </c>
      <c r="C31" s="18">
        <v>3.2388269002556337E-3</v>
      </c>
      <c r="D31" s="18">
        <v>5.1188978698002013E-3</v>
      </c>
      <c r="E31">
        <v>1.5512429637109972E-2</v>
      </c>
      <c r="F31">
        <v>2.479615066311306E-2</v>
      </c>
      <c r="G31">
        <v>3.5795591188938242E-2</v>
      </c>
      <c r="H31">
        <v>5.6883815161809174E-2</v>
      </c>
      <c r="I31">
        <v>8.0495312409649064E-2</v>
      </c>
      <c r="J31">
        <v>0.11691601732089539</v>
      </c>
      <c r="K31">
        <v>0.16474357305195719</v>
      </c>
      <c r="L31">
        <v>0.22567626379689273</v>
      </c>
      <c r="M31">
        <v>0.29504185219746515</v>
      </c>
      <c r="N31">
        <v>0.36607107236766689</v>
      </c>
      <c r="O31">
        <v>0.43661818153756093</v>
      </c>
      <c r="P31">
        <v>0.50610923996167745</v>
      </c>
      <c r="Q31">
        <v>0.57650583349035611</v>
      </c>
      <c r="R31">
        <v>0.64587280237826794</v>
      </c>
      <c r="S31">
        <v>0.70700669732048249</v>
      </c>
      <c r="T31">
        <v>0.7603242987790918</v>
      </c>
    </row>
    <row r="32" spans="1:20" x14ac:dyDescent="0.35">
      <c r="A32" t="s">
        <v>3</v>
      </c>
      <c r="B32" s="18">
        <v>0</v>
      </c>
      <c r="C32" s="18">
        <v>0</v>
      </c>
      <c r="D32" s="18">
        <v>0</v>
      </c>
      <c r="E32" s="12">
        <v>7.3141707087904628E-4</v>
      </c>
      <c r="F32" s="12">
        <v>1.44800325966098E-3</v>
      </c>
      <c r="G32" s="12">
        <v>2.370298345458822E-3</v>
      </c>
      <c r="H32" s="12">
        <v>3.1228153653398904E-3</v>
      </c>
      <c r="I32" s="12">
        <v>4.4068481998938E-3</v>
      </c>
      <c r="J32">
        <v>6.6667328242150381E-3</v>
      </c>
      <c r="K32">
        <v>1.0657491641151737E-2</v>
      </c>
      <c r="L32">
        <v>1.7679613491796042E-2</v>
      </c>
      <c r="M32">
        <v>4.024833728911837E-2</v>
      </c>
      <c r="N32">
        <v>7.8456249593787122E-2</v>
      </c>
      <c r="O32">
        <v>0.13231815547825493</v>
      </c>
      <c r="P32">
        <v>0.20180630036693439</v>
      </c>
      <c r="Q32">
        <v>0.28651641356948843</v>
      </c>
      <c r="R32">
        <v>0.38628680003579435</v>
      </c>
      <c r="S32">
        <v>0.47809893568484058</v>
      </c>
      <c r="T32">
        <v>0.55980674670050468</v>
      </c>
    </row>
    <row r="34" spans="1:20" x14ac:dyDescent="0.35">
      <c r="A34" t="s">
        <v>97</v>
      </c>
    </row>
    <row r="35" spans="1:20" x14ac:dyDescent="0.35">
      <c r="A35" s="1" t="s">
        <v>95</v>
      </c>
      <c r="B35" s="1" t="s">
        <v>98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35">
      <c r="A36" s="1"/>
      <c r="B36" s="1">
        <v>2019</v>
      </c>
      <c r="C36" s="1">
        <v>2020</v>
      </c>
      <c r="D36" s="1">
        <v>2021</v>
      </c>
      <c r="E36" s="1">
        <v>2022</v>
      </c>
      <c r="F36" s="1">
        <v>2023</v>
      </c>
      <c r="G36" s="1">
        <v>2024</v>
      </c>
      <c r="H36" s="1">
        <v>2025</v>
      </c>
      <c r="I36" s="1">
        <v>2026</v>
      </c>
      <c r="J36" s="1">
        <v>2027</v>
      </c>
      <c r="K36" s="1">
        <v>2028</v>
      </c>
      <c r="L36" s="1">
        <v>2029</v>
      </c>
      <c r="M36" s="1">
        <v>2030</v>
      </c>
      <c r="N36" s="1">
        <v>2031</v>
      </c>
      <c r="O36" s="1">
        <v>2032</v>
      </c>
      <c r="P36" s="1">
        <v>2033</v>
      </c>
      <c r="Q36" s="1">
        <v>2034</v>
      </c>
      <c r="R36" s="1">
        <v>2035</v>
      </c>
      <c r="S36" s="1">
        <v>2036</v>
      </c>
      <c r="T36" s="1">
        <v>2037</v>
      </c>
    </row>
    <row r="37" spans="1:20" x14ac:dyDescent="0.35">
      <c r="A37" s="1" t="s">
        <v>1</v>
      </c>
      <c r="B37" s="1">
        <v>1.0000000000000002</v>
      </c>
      <c r="C37" s="1">
        <v>0.98552400000000018</v>
      </c>
      <c r="D37" s="1">
        <v>0.97104800000000013</v>
      </c>
      <c r="E37" s="1">
        <v>0.95657200000000009</v>
      </c>
      <c r="F37" s="1">
        <v>0.94209600000000004</v>
      </c>
      <c r="G37" s="1">
        <v>0.92762</v>
      </c>
      <c r="H37" s="1">
        <v>0.91314144549674403</v>
      </c>
      <c r="I37" s="1">
        <v>0.90771544549674399</v>
      </c>
      <c r="J37" s="1">
        <v>0.90228944549674395</v>
      </c>
      <c r="K37" s="1">
        <v>0.89686344549674391</v>
      </c>
      <c r="L37" s="1">
        <v>0.89143744549674386</v>
      </c>
      <c r="M37" s="1">
        <v>0.88601185112862302</v>
      </c>
      <c r="N37" s="1">
        <v>0.88601185112862302</v>
      </c>
      <c r="O37" s="1">
        <v>0.88601185112862302</v>
      </c>
      <c r="P37" s="1">
        <v>0.88601185112862302</v>
      </c>
      <c r="Q37" s="1">
        <v>0.88601185112862302</v>
      </c>
      <c r="R37" s="1">
        <v>0.88601185112862302</v>
      </c>
      <c r="S37" s="1">
        <v>0.88601185112862302</v>
      </c>
      <c r="T37" s="1">
        <v>0.88601185112862302</v>
      </c>
    </row>
    <row r="38" spans="1:20" x14ac:dyDescent="0.35">
      <c r="A38" s="1" t="s">
        <v>2</v>
      </c>
      <c r="B38" s="1">
        <v>1.0000000000000002</v>
      </c>
      <c r="C38" s="1">
        <v>0.98965805309482457</v>
      </c>
      <c r="D38" s="1">
        <v>0.97</v>
      </c>
      <c r="E38" s="1">
        <v>0.95</v>
      </c>
      <c r="F38" s="1">
        <v>0.93</v>
      </c>
      <c r="G38" s="1">
        <v>0.92</v>
      </c>
      <c r="H38" s="1">
        <v>0.91</v>
      </c>
      <c r="I38" s="1">
        <v>0.89</v>
      </c>
      <c r="J38" s="1">
        <v>0.87</v>
      </c>
      <c r="K38" s="1">
        <v>0.85</v>
      </c>
      <c r="L38" s="1">
        <v>0.84</v>
      </c>
      <c r="M38" s="1">
        <v>0.83</v>
      </c>
      <c r="N38" s="1">
        <v>0.82</v>
      </c>
      <c r="O38" s="1">
        <v>0.8</v>
      </c>
      <c r="P38" s="1">
        <v>0.78</v>
      </c>
      <c r="Q38" s="1">
        <v>0.76</v>
      </c>
      <c r="R38" s="1">
        <v>0.74</v>
      </c>
      <c r="S38" s="1">
        <v>0.74</v>
      </c>
      <c r="T38" s="1">
        <v>0.74</v>
      </c>
    </row>
    <row r="39" spans="1:20" x14ac:dyDescent="0.35">
      <c r="A39" s="1" t="s">
        <v>3</v>
      </c>
      <c r="B39" s="1">
        <v>1.0000000000000002</v>
      </c>
      <c r="C39" s="1">
        <v>0.98965805309482457</v>
      </c>
      <c r="D39" s="1">
        <v>0.97</v>
      </c>
      <c r="E39" s="1">
        <v>0.96</v>
      </c>
      <c r="F39" s="1">
        <v>0.95</v>
      </c>
      <c r="G39" s="1">
        <v>0.95</v>
      </c>
      <c r="H39" s="1">
        <v>0.95</v>
      </c>
      <c r="I39" s="1">
        <v>0.93</v>
      </c>
      <c r="J39" s="1">
        <v>0.91</v>
      </c>
      <c r="K39" s="1">
        <v>0.9</v>
      </c>
      <c r="L39" s="1">
        <v>0.89</v>
      </c>
      <c r="M39" s="1">
        <v>0.87</v>
      </c>
      <c r="N39" s="1">
        <v>0.85</v>
      </c>
      <c r="O39" s="1">
        <v>0.83</v>
      </c>
      <c r="P39" s="1">
        <v>0.81</v>
      </c>
      <c r="Q39" s="1">
        <v>0.79</v>
      </c>
      <c r="R39" s="1">
        <v>0.77</v>
      </c>
      <c r="S39" s="1">
        <v>0.76</v>
      </c>
      <c r="T39" s="1">
        <v>0.75</v>
      </c>
    </row>
    <row r="42" spans="1:20" x14ac:dyDescent="0.35">
      <c r="A42" s="17" t="s">
        <v>93</v>
      </c>
      <c r="B42" s="19" t="s">
        <v>72</v>
      </c>
      <c r="C42" s="1"/>
      <c r="D42" s="1"/>
    </row>
    <row r="43" spans="1:20" x14ac:dyDescent="0.35">
      <c r="A43" t="s">
        <v>94</v>
      </c>
      <c r="B43" s="1"/>
      <c r="C43" s="1"/>
      <c r="D43" s="1"/>
    </row>
    <row r="44" spans="1:20" x14ac:dyDescent="0.35">
      <c r="B44" s="1">
        <v>2019</v>
      </c>
      <c r="C44" s="1">
        <v>2020</v>
      </c>
      <c r="D44" s="1">
        <v>2021</v>
      </c>
      <c r="E44">
        <v>2022</v>
      </c>
      <c r="F44">
        <v>2023</v>
      </c>
      <c r="G44">
        <v>2024</v>
      </c>
      <c r="H44">
        <v>2025</v>
      </c>
      <c r="I44">
        <v>2026</v>
      </c>
      <c r="J44">
        <v>2027</v>
      </c>
      <c r="K44">
        <v>2028</v>
      </c>
      <c r="L44">
        <v>2029</v>
      </c>
      <c r="M44">
        <v>2030</v>
      </c>
      <c r="N44">
        <v>2031</v>
      </c>
      <c r="O44">
        <v>2032</v>
      </c>
      <c r="P44">
        <v>2033</v>
      </c>
      <c r="Q44">
        <v>2034</v>
      </c>
      <c r="R44">
        <v>2035</v>
      </c>
      <c r="S44">
        <v>2036</v>
      </c>
      <c r="T44">
        <v>2037</v>
      </c>
    </row>
    <row r="45" spans="1:20" x14ac:dyDescent="0.35">
      <c r="A45" t="s">
        <v>1</v>
      </c>
      <c r="B45" s="1">
        <f>262.9+9.375</f>
        <v>272.27499999999998</v>
      </c>
      <c r="C45" s="1">
        <f>197.3+7</f>
        <v>204.3</v>
      </c>
      <c r="D45" s="1">
        <f>221.4+7.5</f>
        <v>228.9</v>
      </c>
      <c r="E45">
        <v>233.51788346175374</v>
      </c>
      <c r="F45">
        <v>238.13576692350748</v>
      </c>
      <c r="G45">
        <v>242.75365038526121</v>
      </c>
      <c r="H45">
        <v>247.37153384701494</v>
      </c>
      <c r="I45">
        <v>251.98941730876868</v>
      </c>
      <c r="J45">
        <v>256.60730077052244</v>
      </c>
      <c r="K45">
        <v>261.22518423227621</v>
      </c>
      <c r="L45">
        <v>265.84306769402997</v>
      </c>
      <c r="M45">
        <v>270.46095115578373</v>
      </c>
      <c r="N45">
        <v>273.09284330242781</v>
      </c>
      <c r="O45">
        <v>275.72473544907194</v>
      </c>
      <c r="P45">
        <v>278.35662759571596</v>
      </c>
      <c r="Q45">
        <v>280.9885197423601</v>
      </c>
      <c r="R45">
        <v>283.62041188900423</v>
      </c>
      <c r="S45">
        <v>285.54895354818308</v>
      </c>
      <c r="T45">
        <v>287.47749520736193</v>
      </c>
    </row>
    <row r="46" spans="1:20" x14ac:dyDescent="0.35">
      <c r="A46" t="s">
        <v>2</v>
      </c>
      <c r="B46" s="1">
        <f>53.5+2.375</f>
        <v>55.875</v>
      </c>
      <c r="C46" s="1">
        <f>48.6+2.1</f>
        <v>50.7</v>
      </c>
      <c r="D46" s="1">
        <f>54.4+2.4</f>
        <v>56.8</v>
      </c>
      <c r="E46">
        <v>57.085401592585193</v>
      </c>
      <c r="F46">
        <v>57.370803185170388</v>
      </c>
      <c r="G46">
        <v>57.656204777755583</v>
      </c>
      <c r="H46">
        <v>57.941606370340779</v>
      </c>
      <c r="I46">
        <v>58.227007962925974</v>
      </c>
      <c r="J46">
        <v>58.512409555511169</v>
      </c>
      <c r="K46">
        <v>58.797811148096365</v>
      </c>
      <c r="L46">
        <v>59.08321274068156</v>
      </c>
      <c r="M46">
        <v>59.368614333266763</v>
      </c>
      <c r="N46">
        <v>60.041018088652322</v>
      </c>
      <c r="O46">
        <v>60.713421844037882</v>
      </c>
      <c r="P46">
        <v>61.385825599423441</v>
      </c>
      <c r="Q46">
        <v>62.058229354809015</v>
      </c>
      <c r="R46">
        <v>62.730633110194589</v>
      </c>
      <c r="S46">
        <v>63.727645575076622</v>
      </c>
      <c r="T46">
        <v>64.724658039958683</v>
      </c>
    </row>
    <row r="47" spans="1:20" x14ac:dyDescent="0.35">
      <c r="A47" t="s">
        <v>3</v>
      </c>
      <c r="B47" s="1">
        <f>17.2+0.75</f>
        <v>17.95</v>
      </c>
      <c r="C47" s="1">
        <f>16.2+0.7</f>
        <v>16.899999999999999</v>
      </c>
      <c r="D47" s="1">
        <f>17.5+0.8</f>
        <v>18.3</v>
      </c>
      <c r="E47">
        <v>18.197327792251716</v>
      </c>
      <c r="F47">
        <v>18.094655584503432</v>
      </c>
      <c r="G47">
        <v>17.991983376755147</v>
      </c>
      <c r="H47">
        <v>17.889311169006863</v>
      </c>
      <c r="I47">
        <v>17.786638961258578</v>
      </c>
      <c r="J47">
        <v>17.683966753510294</v>
      </c>
      <c r="K47">
        <v>17.58129454576201</v>
      </c>
      <c r="L47">
        <v>17.478622338013725</v>
      </c>
      <c r="M47">
        <v>17.375950130265426</v>
      </c>
      <c r="N47">
        <v>17.422193510518959</v>
      </c>
      <c r="O47">
        <v>17.468436890772495</v>
      </c>
      <c r="P47">
        <v>17.514680271026027</v>
      </c>
      <c r="Q47">
        <v>17.560923651279559</v>
      </c>
      <c r="R47">
        <v>17.607167031533098</v>
      </c>
      <c r="S47">
        <v>17.722775482166931</v>
      </c>
      <c r="T47">
        <v>17.83838393280077</v>
      </c>
    </row>
    <row r="49" spans="1:20" x14ac:dyDescent="0.35">
      <c r="A49" t="s">
        <v>96</v>
      </c>
    </row>
    <row r="50" spans="1:20" x14ac:dyDescent="0.35">
      <c r="B50" s="1">
        <v>2019</v>
      </c>
      <c r="C50" s="1">
        <v>2020</v>
      </c>
      <c r="D50" s="1">
        <v>2021</v>
      </c>
      <c r="E50">
        <v>2022</v>
      </c>
      <c r="F50">
        <v>2023</v>
      </c>
      <c r="G50">
        <v>2024</v>
      </c>
      <c r="H50">
        <v>2025</v>
      </c>
      <c r="I50">
        <v>2026</v>
      </c>
      <c r="J50">
        <v>2027</v>
      </c>
      <c r="K50">
        <v>2028</v>
      </c>
      <c r="L50">
        <v>2029</v>
      </c>
      <c r="M50">
        <v>2030</v>
      </c>
      <c r="N50">
        <v>2031</v>
      </c>
      <c r="O50">
        <v>2032</v>
      </c>
      <c r="P50">
        <v>2033</v>
      </c>
      <c r="Q50">
        <v>2034</v>
      </c>
      <c r="R50">
        <v>2035</v>
      </c>
      <c r="S50">
        <v>2036</v>
      </c>
      <c r="T50">
        <v>2037</v>
      </c>
    </row>
    <row r="51" spans="1:20" x14ac:dyDescent="0.35">
      <c r="A51" t="s">
        <v>1</v>
      </c>
      <c r="B51" s="18">
        <v>6.1141325379834889E-3</v>
      </c>
      <c r="C51" s="18">
        <v>8.3506489570981304E-3</v>
      </c>
      <c r="D51" s="18">
        <v>1.4632682339169166E-2</v>
      </c>
      <c r="E51">
        <v>3.0709739872896637E-2</v>
      </c>
      <c r="F51">
        <v>4.5166526927088946E-2</v>
      </c>
      <c r="G51">
        <v>6.419837087963684E-2</v>
      </c>
      <c r="H51">
        <v>8.8672076120809878E-2</v>
      </c>
      <c r="I51">
        <v>0.11783056059127606</v>
      </c>
      <c r="J51">
        <v>0.15212445254913171</v>
      </c>
      <c r="K51">
        <v>0.19983979012426237</v>
      </c>
      <c r="L51">
        <v>0.25925977324949101</v>
      </c>
      <c r="M51">
        <v>0.33190818661547339</v>
      </c>
      <c r="N51">
        <v>0.40277934361838247</v>
      </c>
      <c r="O51">
        <v>0.46420960506653108</v>
      </c>
      <c r="P51">
        <v>0.52562205113660831</v>
      </c>
      <c r="Q51">
        <v>0.58814572781502539</v>
      </c>
      <c r="R51">
        <v>0.65142663860301464</v>
      </c>
      <c r="S51">
        <v>0.71267042544848225</v>
      </c>
      <c r="T51">
        <v>0.76812015407844603</v>
      </c>
    </row>
    <row r="52" spans="1:20" x14ac:dyDescent="0.35">
      <c r="A52" t="s">
        <v>2</v>
      </c>
      <c r="B52" s="18">
        <v>2.1968866723337884E-3</v>
      </c>
      <c r="C52" s="18">
        <v>3.2388269002556337E-3</v>
      </c>
      <c r="D52" s="18">
        <v>5.1188978698002013E-3</v>
      </c>
      <c r="E52">
        <v>1.5512429637109972E-2</v>
      </c>
      <c r="F52">
        <v>2.479615066311306E-2</v>
      </c>
      <c r="G52">
        <v>3.5795591188938242E-2</v>
      </c>
      <c r="H52">
        <v>5.6883815161809174E-2</v>
      </c>
      <c r="I52">
        <v>8.0495312409649064E-2</v>
      </c>
      <c r="J52">
        <v>0.11691601732089539</v>
      </c>
      <c r="K52">
        <v>0.16474357305195719</v>
      </c>
      <c r="L52">
        <v>0.22567626379689273</v>
      </c>
      <c r="M52">
        <v>0.29504185219746515</v>
      </c>
      <c r="N52">
        <v>0.36607107236766689</v>
      </c>
      <c r="O52">
        <v>0.43661818153756093</v>
      </c>
      <c r="P52">
        <v>0.50610923996167745</v>
      </c>
      <c r="Q52">
        <v>0.57650583349035611</v>
      </c>
      <c r="R52">
        <v>0.64587280237826794</v>
      </c>
      <c r="S52">
        <v>0.70700669732048249</v>
      </c>
      <c r="T52">
        <v>0.7603242987790918</v>
      </c>
    </row>
    <row r="53" spans="1:20" x14ac:dyDescent="0.35">
      <c r="A53" t="s">
        <v>3</v>
      </c>
      <c r="B53" s="18">
        <v>0</v>
      </c>
      <c r="C53" s="18">
        <v>0</v>
      </c>
      <c r="D53" s="18">
        <v>0</v>
      </c>
      <c r="E53" s="12">
        <v>7.3141707087904628E-4</v>
      </c>
      <c r="F53" s="12">
        <v>1.44800325966098E-3</v>
      </c>
      <c r="G53" s="12">
        <v>2.370298345458822E-3</v>
      </c>
      <c r="H53" s="12">
        <v>3.1228153653398904E-3</v>
      </c>
      <c r="I53" s="12">
        <v>4.4068481998938E-3</v>
      </c>
      <c r="J53">
        <v>6.6667328242150381E-3</v>
      </c>
      <c r="K53">
        <v>1.0657491641151737E-2</v>
      </c>
      <c r="L53">
        <v>1.7679613491796042E-2</v>
      </c>
      <c r="M53">
        <v>4.024833728911837E-2</v>
      </c>
      <c r="N53">
        <v>7.8456249593787122E-2</v>
      </c>
      <c r="O53">
        <v>0.13231815547825493</v>
      </c>
      <c r="P53">
        <v>0.20180630036693439</v>
      </c>
      <c r="Q53">
        <v>0.28651641356948843</v>
      </c>
      <c r="R53">
        <v>0.38628680003579435</v>
      </c>
      <c r="S53">
        <v>0.47809893568484058</v>
      </c>
      <c r="T53">
        <v>0.55980674670050468</v>
      </c>
    </row>
    <row r="55" spans="1:20" ht="13.5" customHeight="1" x14ac:dyDescent="0.35">
      <c r="A55" t="s">
        <v>97</v>
      </c>
    </row>
    <row r="56" spans="1:20" x14ac:dyDescent="0.35">
      <c r="A56" s="1"/>
      <c r="B56" s="1">
        <v>2019</v>
      </c>
      <c r="C56" s="1">
        <v>2020</v>
      </c>
      <c r="D56" s="1">
        <v>2021</v>
      </c>
      <c r="E56" s="1">
        <v>2022</v>
      </c>
      <c r="F56" s="1">
        <v>2023</v>
      </c>
      <c r="G56" s="1">
        <v>2024</v>
      </c>
      <c r="H56" s="1">
        <v>2025</v>
      </c>
      <c r="I56" s="1">
        <v>2026</v>
      </c>
      <c r="J56" s="1">
        <v>2027</v>
      </c>
      <c r="K56" s="1">
        <v>2028</v>
      </c>
      <c r="L56" s="1">
        <v>2029</v>
      </c>
      <c r="M56" s="1">
        <v>2030</v>
      </c>
      <c r="N56" s="1">
        <v>2031</v>
      </c>
      <c r="O56" s="1">
        <v>2032</v>
      </c>
      <c r="P56" s="1">
        <v>2033</v>
      </c>
      <c r="Q56" s="1">
        <v>2034</v>
      </c>
      <c r="R56" s="1">
        <v>2035</v>
      </c>
      <c r="S56" s="1">
        <v>2036</v>
      </c>
      <c r="T56" s="1">
        <v>2037</v>
      </c>
    </row>
    <row r="57" spans="1:20" x14ac:dyDescent="0.35">
      <c r="A57" s="1" t="s">
        <v>1</v>
      </c>
      <c r="B57" s="1">
        <v>1.0000000000000002</v>
      </c>
      <c r="C57" s="1">
        <v>0.98552400000000018</v>
      </c>
      <c r="D57" s="1">
        <v>0.97104800000000013</v>
      </c>
      <c r="E57" s="1">
        <v>0.95657200000000009</v>
      </c>
      <c r="F57" s="1">
        <v>0.94209600000000004</v>
      </c>
      <c r="G57" s="1">
        <v>0.92762</v>
      </c>
      <c r="H57" s="1">
        <v>0.91314144549674403</v>
      </c>
      <c r="I57" s="1">
        <v>0.90771544549674399</v>
      </c>
      <c r="J57" s="1">
        <v>0.90228944549674395</v>
      </c>
      <c r="K57" s="1">
        <v>0.89686344549674391</v>
      </c>
      <c r="L57" s="1">
        <v>0.89143744549674386</v>
      </c>
      <c r="M57" s="1">
        <v>0.88601185112862302</v>
      </c>
      <c r="N57" s="1">
        <v>0.88601185112862302</v>
      </c>
      <c r="O57" s="1">
        <v>0.88601185112862302</v>
      </c>
      <c r="P57" s="1">
        <v>0.88601185112862302</v>
      </c>
      <c r="Q57" s="1">
        <v>0.88601185112862302</v>
      </c>
      <c r="R57" s="1">
        <v>0.88601185112862302</v>
      </c>
      <c r="S57" s="1">
        <v>0.88601185112862302</v>
      </c>
      <c r="T57" s="1">
        <v>0.88601185112862302</v>
      </c>
    </row>
    <row r="58" spans="1:20" x14ac:dyDescent="0.35">
      <c r="A58" s="1" t="s">
        <v>2</v>
      </c>
      <c r="B58" s="1">
        <v>1.0000000000000002</v>
      </c>
      <c r="C58" s="1">
        <v>0.98965805309482457</v>
      </c>
      <c r="D58" s="1">
        <v>0.97</v>
      </c>
      <c r="E58" s="1">
        <v>0.95</v>
      </c>
      <c r="F58" s="1">
        <v>0.93</v>
      </c>
      <c r="G58" s="1">
        <v>0.92</v>
      </c>
      <c r="H58" s="1">
        <v>0.91</v>
      </c>
      <c r="I58" s="1">
        <v>0.89</v>
      </c>
      <c r="J58" s="1">
        <v>0.87</v>
      </c>
      <c r="K58" s="1">
        <v>0.85</v>
      </c>
      <c r="L58" s="1">
        <v>0.84</v>
      </c>
      <c r="M58" s="1">
        <v>0.83</v>
      </c>
      <c r="N58" s="1">
        <v>0.82</v>
      </c>
      <c r="O58" s="1">
        <v>0.8</v>
      </c>
      <c r="P58" s="1">
        <v>0.78</v>
      </c>
      <c r="Q58" s="1">
        <v>0.76</v>
      </c>
      <c r="R58" s="1">
        <v>0.74</v>
      </c>
      <c r="S58" s="1">
        <v>0.74</v>
      </c>
      <c r="T58" s="1">
        <v>0.74</v>
      </c>
    </row>
    <row r="59" spans="1:20" x14ac:dyDescent="0.35">
      <c r="A59" s="1" t="s">
        <v>3</v>
      </c>
      <c r="B59" s="1">
        <v>1.0000000000000002</v>
      </c>
      <c r="C59" s="1">
        <v>0.98965805309482457</v>
      </c>
      <c r="D59" s="1">
        <v>0.97</v>
      </c>
      <c r="E59" s="1">
        <v>0.96</v>
      </c>
      <c r="F59" s="1">
        <v>0.95</v>
      </c>
      <c r="G59" s="1">
        <v>0.95</v>
      </c>
      <c r="H59" s="1">
        <v>0.95</v>
      </c>
      <c r="I59" s="1">
        <v>0.93</v>
      </c>
      <c r="J59" s="1">
        <v>0.91</v>
      </c>
      <c r="K59" s="1">
        <v>0.9</v>
      </c>
      <c r="L59" s="1">
        <v>0.89</v>
      </c>
      <c r="M59" s="1">
        <v>0.87</v>
      </c>
      <c r="N59" s="1">
        <v>0.85</v>
      </c>
      <c r="O59" s="1">
        <v>0.83</v>
      </c>
      <c r="P59" s="1">
        <v>0.81</v>
      </c>
      <c r="Q59" s="1">
        <v>0.79</v>
      </c>
      <c r="R59" s="1">
        <v>0.77</v>
      </c>
      <c r="S59" s="1">
        <v>0.76</v>
      </c>
      <c r="T59" s="1">
        <v>0.75</v>
      </c>
    </row>
    <row r="62" spans="1:20" x14ac:dyDescent="0.35">
      <c r="A62" s="17" t="s">
        <v>93</v>
      </c>
      <c r="B62" s="19" t="s">
        <v>74</v>
      </c>
      <c r="C62" s="1"/>
      <c r="D62" s="1"/>
    </row>
    <row r="63" spans="1:20" x14ac:dyDescent="0.35">
      <c r="A63" t="s">
        <v>94</v>
      </c>
      <c r="B63" s="1"/>
      <c r="C63" s="1"/>
      <c r="D63" s="1"/>
    </row>
    <row r="64" spans="1:20" x14ac:dyDescent="0.35">
      <c r="B64" s="1">
        <v>2019</v>
      </c>
      <c r="C64" s="1">
        <v>2020</v>
      </c>
      <c r="D64" s="1">
        <v>2021</v>
      </c>
      <c r="E64">
        <v>2022</v>
      </c>
      <c r="F64">
        <v>2023</v>
      </c>
      <c r="G64">
        <v>2024</v>
      </c>
      <c r="H64">
        <v>2025</v>
      </c>
      <c r="I64">
        <v>2026</v>
      </c>
      <c r="J64">
        <v>2027</v>
      </c>
      <c r="K64">
        <v>2028</v>
      </c>
      <c r="L64">
        <v>2029</v>
      </c>
      <c r="M64">
        <v>2030</v>
      </c>
      <c r="N64">
        <v>2031</v>
      </c>
      <c r="O64">
        <v>2032</v>
      </c>
      <c r="P64">
        <v>2033</v>
      </c>
      <c r="Q64">
        <v>2034</v>
      </c>
      <c r="R64">
        <v>2035</v>
      </c>
      <c r="S64">
        <v>2036</v>
      </c>
      <c r="T64">
        <v>2037</v>
      </c>
    </row>
    <row r="65" spans="1:20" x14ac:dyDescent="0.35">
      <c r="A65" t="s">
        <v>1</v>
      </c>
      <c r="B65" s="1">
        <f>262.9+9.375</f>
        <v>272.27499999999998</v>
      </c>
      <c r="C65" s="1">
        <f>197.3+7</f>
        <v>204.3</v>
      </c>
      <c r="D65" s="1">
        <f>221.4+7.5</f>
        <v>228.9</v>
      </c>
      <c r="E65">
        <v>230.17885937341075</v>
      </c>
      <c r="F65">
        <v>231.45771874682148</v>
      </c>
      <c r="G65">
        <v>232.73657812023222</v>
      </c>
      <c r="H65">
        <v>234.01543749364296</v>
      </c>
      <c r="I65">
        <v>235.2942968670537</v>
      </c>
      <c r="J65">
        <v>236.57315624046444</v>
      </c>
      <c r="K65">
        <v>237.85201561387518</v>
      </c>
      <c r="L65">
        <v>239.13087498728592</v>
      </c>
      <c r="M65">
        <v>240.40973436069663</v>
      </c>
      <c r="N65">
        <v>243.04162650734071</v>
      </c>
      <c r="O65">
        <v>245.67351865398484</v>
      </c>
      <c r="P65">
        <v>248.30541080062886</v>
      </c>
      <c r="Q65">
        <v>250.937302947273</v>
      </c>
      <c r="R65">
        <v>253.56919509391713</v>
      </c>
      <c r="S65">
        <v>255.49773675309598</v>
      </c>
      <c r="T65">
        <v>257.42627841227483</v>
      </c>
    </row>
    <row r="66" spans="1:20" x14ac:dyDescent="0.35">
      <c r="A66" t="s">
        <v>2</v>
      </c>
      <c r="B66" s="1">
        <f>53.5+2.375</f>
        <v>55.875</v>
      </c>
      <c r="C66" s="1">
        <f>48.6+2.1</f>
        <v>50.7</v>
      </c>
      <c r="D66" s="1">
        <f>54.4+2.4</f>
        <v>56.8</v>
      </c>
      <c r="E66">
        <v>56.352455736618936</v>
      </c>
      <c r="F66">
        <v>55.904911473237874</v>
      </c>
      <c r="G66">
        <v>55.457367209856812</v>
      </c>
      <c r="H66">
        <v>55.009822946475751</v>
      </c>
      <c r="I66">
        <v>54.562278683094689</v>
      </c>
      <c r="J66">
        <v>54.114734419713628</v>
      </c>
      <c r="K66">
        <v>53.667190156332566</v>
      </c>
      <c r="L66">
        <v>53.219645892951505</v>
      </c>
      <c r="M66">
        <v>52.772101629570457</v>
      </c>
      <c r="N66">
        <v>53.444505384956017</v>
      </c>
      <c r="O66">
        <v>54.116909140341576</v>
      </c>
      <c r="P66">
        <v>54.789312895727136</v>
      </c>
      <c r="Q66">
        <v>55.46171665111271</v>
      </c>
      <c r="R66">
        <v>56.134120406498283</v>
      </c>
      <c r="S66">
        <v>57.131132871380316</v>
      </c>
      <c r="T66">
        <v>58.128145336262378</v>
      </c>
    </row>
    <row r="67" spans="1:20" x14ac:dyDescent="0.35">
      <c r="A67" t="s">
        <v>3</v>
      </c>
      <c r="B67" s="1">
        <f>17.2+0.75</f>
        <v>17.95</v>
      </c>
      <c r="C67" s="1">
        <f>16.2+0.7</f>
        <v>16.899999999999999</v>
      </c>
      <c r="D67" s="1">
        <f>17.5+0.8</f>
        <v>18.3</v>
      </c>
      <c r="E67">
        <v>17.98280988940893</v>
      </c>
      <c r="F67">
        <v>17.665619778817859</v>
      </c>
      <c r="G67">
        <v>17.348429668226789</v>
      </c>
      <c r="H67">
        <v>17.031239557635718</v>
      </c>
      <c r="I67">
        <v>16.714049447044648</v>
      </c>
      <c r="J67">
        <v>16.396859336453577</v>
      </c>
      <c r="K67">
        <v>16.079669225862506</v>
      </c>
      <c r="L67">
        <v>15.762479115271438</v>
      </c>
      <c r="M67">
        <v>15.445289004680379</v>
      </c>
      <c r="N67">
        <v>15.491532384933912</v>
      </c>
      <c r="O67">
        <v>15.537775765187448</v>
      </c>
      <c r="P67">
        <v>15.58401914544098</v>
      </c>
      <c r="Q67">
        <v>15.630262525694512</v>
      </c>
      <c r="R67">
        <v>15.676505905948051</v>
      </c>
      <c r="S67">
        <v>15.792114356581884</v>
      </c>
      <c r="T67">
        <v>15.907722807215723</v>
      </c>
    </row>
    <row r="68" spans="1:20" x14ac:dyDescent="0.35">
      <c r="B68" s="1"/>
      <c r="C68" s="1"/>
      <c r="D68" s="1"/>
    </row>
    <row r="69" spans="1:20" x14ac:dyDescent="0.35">
      <c r="A69" t="s">
        <v>96</v>
      </c>
      <c r="B69" s="1"/>
      <c r="C69" s="1"/>
      <c r="D69" s="1"/>
    </row>
    <row r="70" spans="1:20" x14ac:dyDescent="0.35">
      <c r="B70" s="1">
        <v>2019</v>
      </c>
      <c r="C70" s="1">
        <v>2020</v>
      </c>
      <c r="D70" s="1">
        <v>2021</v>
      </c>
      <c r="E70">
        <v>2022</v>
      </c>
      <c r="F70">
        <v>2023</v>
      </c>
      <c r="G70">
        <v>2024</v>
      </c>
      <c r="H70">
        <v>2025</v>
      </c>
      <c r="I70">
        <v>2026</v>
      </c>
      <c r="J70">
        <v>2027</v>
      </c>
      <c r="K70">
        <v>2028</v>
      </c>
      <c r="L70">
        <v>2029</v>
      </c>
      <c r="M70">
        <v>2030</v>
      </c>
      <c r="N70">
        <v>2031</v>
      </c>
      <c r="O70">
        <v>2032</v>
      </c>
      <c r="P70">
        <v>2033</v>
      </c>
      <c r="Q70">
        <v>2034</v>
      </c>
      <c r="R70">
        <v>2035</v>
      </c>
      <c r="S70">
        <v>2036</v>
      </c>
      <c r="T70">
        <v>2037</v>
      </c>
    </row>
    <row r="71" spans="1:20" x14ac:dyDescent="0.35">
      <c r="A71" t="s">
        <v>1</v>
      </c>
      <c r="B71" s="18">
        <v>6.1141325379834889E-3</v>
      </c>
      <c r="C71" s="18">
        <v>8.3506489570981304E-3</v>
      </c>
      <c r="D71" s="18">
        <v>1.4632682339169166E-2</v>
      </c>
      <c r="E71">
        <v>3.0709739872896637E-2</v>
      </c>
      <c r="F71">
        <v>4.5166526927088946E-2</v>
      </c>
      <c r="G71">
        <v>6.419837087963684E-2</v>
      </c>
      <c r="H71">
        <v>8.8672076120809878E-2</v>
      </c>
      <c r="I71">
        <v>0.11783056059127606</v>
      </c>
      <c r="J71">
        <v>0.15212445254913171</v>
      </c>
      <c r="K71">
        <v>0.19983979012426237</v>
      </c>
      <c r="L71">
        <v>0.25925977324949101</v>
      </c>
      <c r="M71">
        <v>0.33190818661547339</v>
      </c>
      <c r="N71">
        <v>0.40277934361838247</v>
      </c>
      <c r="O71">
        <v>0.46420960506653108</v>
      </c>
      <c r="P71">
        <v>0.52562205113660831</v>
      </c>
      <c r="Q71">
        <v>0.58814572781502539</v>
      </c>
      <c r="R71">
        <v>0.65142663860301464</v>
      </c>
      <c r="S71">
        <v>0.71267042544848225</v>
      </c>
      <c r="T71">
        <v>0.76812015407844603</v>
      </c>
    </row>
    <row r="72" spans="1:20" x14ac:dyDescent="0.35">
      <c r="A72" t="s">
        <v>2</v>
      </c>
      <c r="B72" s="18">
        <v>2.1968866723337884E-3</v>
      </c>
      <c r="C72" s="18">
        <v>3.2388269002556337E-3</v>
      </c>
      <c r="D72" s="18">
        <v>5.1188978698002013E-3</v>
      </c>
      <c r="E72">
        <v>1.5512429637109972E-2</v>
      </c>
      <c r="F72">
        <v>2.479615066311306E-2</v>
      </c>
      <c r="G72">
        <v>3.5795591188938242E-2</v>
      </c>
      <c r="H72">
        <v>5.6883815161809174E-2</v>
      </c>
      <c r="I72">
        <v>8.0495312409649064E-2</v>
      </c>
      <c r="J72">
        <v>0.11691601732089539</v>
      </c>
      <c r="K72">
        <v>0.16474357305195719</v>
      </c>
      <c r="L72">
        <v>0.22567626379689273</v>
      </c>
      <c r="M72">
        <v>0.29504185219746515</v>
      </c>
      <c r="N72">
        <v>0.36607107236766689</v>
      </c>
      <c r="O72">
        <v>0.43661818153756093</v>
      </c>
      <c r="P72">
        <v>0.50610923996167745</v>
      </c>
      <c r="Q72">
        <v>0.57650583349035611</v>
      </c>
      <c r="R72">
        <v>0.64587280237826794</v>
      </c>
      <c r="S72">
        <v>0.70700669732048249</v>
      </c>
      <c r="T72">
        <v>0.7603242987790918</v>
      </c>
    </row>
    <row r="73" spans="1:20" x14ac:dyDescent="0.35">
      <c r="A73" t="s">
        <v>3</v>
      </c>
      <c r="B73" s="18">
        <v>0</v>
      </c>
      <c r="C73" s="18">
        <v>0</v>
      </c>
      <c r="D73" s="18">
        <v>0</v>
      </c>
      <c r="E73" s="12">
        <v>7.3141707087904628E-4</v>
      </c>
      <c r="F73" s="12">
        <v>1.44800325966098E-3</v>
      </c>
      <c r="G73" s="12">
        <v>2.370298345458822E-3</v>
      </c>
      <c r="H73" s="12">
        <v>3.1228153653398904E-3</v>
      </c>
      <c r="I73" s="12">
        <v>4.4068481998938E-3</v>
      </c>
      <c r="J73">
        <v>6.6667328242150381E-3</v>
      </c>
      <c r="K73">
        <v>1.0657491641151737E-2</v>
      </c>
      <c r="L73">
        <v>1.7679613491796042E-2</v>
      </c>
      <c r="M73">
        <v>4.024833728911837E-2</v>
      </c>
      <c r="N73">
        <v>7.8456249593787122E-2</v>
      </c>
      <c r="O73">
        <v>0.13231815547825493</v>
      </c>
      <c r="P73">
        <v>0.20180630036693439</v>
      </c>
      <c r="Q73">
        <v>0.28651641356948843</v>
      </c>
      <c r="R73">
        <v>0.38628680003579435</v>
      </c>
      <c r="S73">
        <v>0.47809893568484058</v>
      </c>
      <c r="T73">
        <v>0.55980674670050468</v>
      </c>
    </row>
    <row r="75" spans="1:20" x14ac:dyDescent="0.35">
      <c r="A75" t="s">
        <v>97</v>
      </c>
    </row>
    <row r="76" spans="1:20" x14ac:dyDescent="0.35">
      <c r="A76" s="1"/>
      <c r="B76" s="1">
        <v>2019</v>
      </c>
      <c r="C76" s="1">
        <v>2020</v>
      </c>
      <c r="D76" s="1">
        <v>2021</v>
      </c>
      <c r="E76" s="1">
        <v>2022</v>
      </c>
      <c r="F76" s="1">
        <v>2023</v>
      </c>
      <c r="G76" s="1">
        <v>2024</v>
      </c>
      <c r="H76" s="1">
        <v>2025</v>
      </c>
      <c r="I76" s="1">
        <v>2026</v>
      </c>
      <c r="J76" s="1">
        <v>2027</v>
      </c>
      <c r="K76" s="1">
        <v>2028</v>
      </c>
      <c r="L76" s="1">
        <v>2029</v>
      </c>
      <c r="M76" s="1">
        <v>2030</v>
      </c>
      <c r="N76" s="1">
        <v>2031</v>
      </c>
      <c r="O76" s="1">
        <v>2032</v>
      </c>
      <c r="P76" s="1">
        <v>2033</v>
      </c>
      <c r="Q76" s="1">
        <v>2034</v>
      </c>
      <c r="R76" s="1">
        <v>2035</v>
      </c>
      <c r="S76" s="1">
        <v>2036</v>
      </c>
      <c r="T76" s="1">
        <v>2037</v>
      </c>
    </row>
    <row r="77" spans="1:20" x14ac:dyDescent="0.35">
      <c r="A77" s="1" t="s">
        <v>1</v>
      </c>
      <c r="B77" s="1">
        <v>1.0000000000000002</v>
      </c>
      <c r="C77" s="1">
        <v>0.98552400000000018</v>
      </c>
      <c r="D77" s="1">
        <v>0.97104800000000013</v>
      </c>
      <c r="E77" s="1">
        <v>0.95657200000000009</v>
      </c>
      <c r="F77" s="1">
        <v>0.94209600000000004</v>
      </c>
      <c r="G77" s="1">
        <v>0.92762</v>
      </c>
      <c r="H77" s="1">
        <v>0.91314144549674403</v>
      </c>
      <c r="I77" s="1">
        <v>0.90771544549674399</v>
      </c>
      <c r="J77" s="1">
        <v>0.90228944549674395</v>
      </c>
      <c r="K77" s="1">
        <v>0.89686344549674391</v>
      </c>
      <c r="L77" s="1">
        <v>0.89143744549674386</v>
      </c>
      <c r="M77" s="1">
        <v>0.88601185112862302</v>
      </c>
      <c r="N77" s="1">
        <v>0.88601185112862302</v>
      </c>
      <c r="O77" s="1">
        <v>0.88601185112862302</v>
      </c>
      <c r="P77" s="1">
        <v>0.88601185112862302</v>
      </c>
      <c r="Q77" s="1">
        <v>0.88601185112862302</v>
      </c>
      <c r="R77" s="1">
        <v>0.88601185112862302</v>
      </c>
      <c r="S77" s="1">
        <v>0.88601185112862302</v>
      </c>
      <c r="T77" s="1">
        <v>0.88601185112862302</v>
      </c>
    </row>
    <row r="78" spans="1:20" x14ac:dyDescent="0.35">
      <c r="A78" s="1" t="s">
        <v>2</v>
      </c>
      <c r="B78" s="1">
        <v>1.0000000000000002</v>
      </c>
      <c r="C78" s="1">
        <v>0.98965805309482457</v>
      </c>
      <c r="D78" s="1">
        <v>0.97</v>
      </c>
      <c r="E78" s="1">
        <v>0.95</v>
      </c>
      <c r="F78" s="1">
        <v>0.93</v>
      </c>
      <c r="G78" s="1">
        <v>0.92</v>
      </c>
      <c r="H78" s="1">
        <v>0.91</v>
      </c>
      <c r="I78" s="1">
        <v>0.89</v>
      </c>
      <c r="J78" s="1">
        <v>0.87</v>
      </c>
      <c r="K78" s="1">
        <v>0.85</v>
      </c>
      <c r="L78" s="1">
        <v>0.84</v>
      </c>
      <c r="M78" s="1">
        <v>0.83</v>
      </c>
      <c r="N78" s="1">
        <v>0.82</v>
      </c>
      <c r="O78" s="1">
        <v>0.8</v>
      </c>
      <c r="P78" s="1">
        <v>0.78</v>
      </c>
      <c r="Q78" s="1">
        <v>0.76</v>
      </c>
      <c r="R78" s="1">
        <v>0.74</v>
      </c>
      <c r="S78" s="1">
        <v>0.74</v>
      </c>
      <c r="T78" s="1">
        <v>0.74</v>
      </c>
    </row>
    <row r="79" spans="1:20" x14ac:dyDescent="0.35">
      <c r="A79" s="1" t="s">
        <v>3</v>
      </c>
      <c r="B79" s="1">
        <v>1.0000000000000002</v>
      </c>
      <c r="C79" s="1">
        <v>0.98965805309482457</v>
      </c>
      <c r="D79" s="1">
        <v>0.97</v>
      </c>
      <c r="E79" s="1">
        <v>0.96</v>
      </c>
      <c r="F79" s="1">
        <v>0.95</v>
      </c>
      <c r="G79" s="1">
        <v>0.95</v>
      </c>
      <c r="H79" s="1">
        <v>0.95</v>
      </c>
      <c r="I79" s="1">
        <v>0.93</v>
      </c>
      <c r="J79" s="1">
        <v>0.91</v>
      </c>
      <c r="K79" s="1">
        <v>0.9</v>
      </c>
      <c r="L79" s="1">
        <v>0.89</v>
      </c>
      <c r="M79" s="1">
        <v>0.87</v>
      </c>
      <c r="N79" s="1">
        <v>0.85</v>
      </c>
      <c r="O79" s="1">
        <v>0.83</v>
      </c>
      <c r="P79" s="1">
        <v>0.81</v>
      </c>
      <c r="Q79" s="1">
        <v>0.79</v>
      </c>
      <c r="R79" s="1">
        <v>0.77</v>
      </c>
      <c r="S79" s="1">
        <v>0.76</v>
      </c>
      <c r="T79" s="1">
        <v>0.75</v>
      </c>
    </row>
    <row r="82" spans="1:20" x14ac:dyDescent="0.35">
      <c r="A82" s="17" t="s">
        <v>93</v>
      </c>
      <c r="B82" s="19" t="s">
        <v>99</v>
      </c>
    </row>
    <row r="83" spans="1:20" x14ac:dyDescent="0.35">
      <c r="A83" t="s">
        <v>94</v>
      </c>
    </row>
    <row r="84" spans="1:20" x14ac:dyDescent="0.35">
      <c r="B84" s="1">
        <v>2019</v>
      </c>
      <c r="C84" s="1">
        <v>2020</v>
      </c>
      <c r="D84" s="1">
        <v>2021</v>
      </c>
      <c r="E84">
        <v>2022</v>
      </c>
      <c r="F84">
        <v>2023</v>
      </c>
      <c r="G84">
        <v>2024</v>
      </c>
      <c r="H84">
        <v>2025</v>
      </c>
      <c r="I84">
        <v>2026</v>
      </c>
      <c r="J84">
        <v>2027</v>
      </c>
      <c r="K84">
        <v>2028</v>
      </c>
      <c r="L84">
        <v>2029</v>
      </c>
      <c r="M84">
        <v>2030</v>
      </c>
      <c r="N84">
        <v>2031</v>
      </c>
      <c r="O84">
        <v>2032</v>
      </c>
      <c r="P84">
        <v>2033</v>
      </c>
      <c r="Q84">
        <v>2034</v>
      </c>
      <c r="R84">
        <v>2035</v>
      </c>
      <c r="S84">
        <v>2036</v>
      </c>
      <c r="T84">
        <v>2037</v>
      </c>
    </row>
    <row r="85" spans="1:20" x14ac:dyDescent="0.35">
      <c r="A85" t="s">
        <v>1</v>
      </c>
      <c r="B85" s="1">
        <f>262.9+9.375</f>
        <v>272.27499999999998</v>
      </c>
      <c r="C85" s="1">
        <f>197.3+7</f>
        <v>204.3</v>
      </c>
      <c r="D85" s="1">
        <f>221.4+7.5</f>
        <v>228.9</v>
      </c>
      <c r="E85">
        <v>276.83344377173012</v>
      </c>
      <c r="F85">
        <v>279.01156141033209</v>
      </c>
      <c r="G85">
        <v>281.18967904893407</v>
      </c>
      <c r="H85">
        <v>283.38218027228203</v>
      </c>
      <c r="I85">
        <v>286.80817780799981</v>
      </c>
      <c r="J85">
        <v>290.2341753437176</v>
      </c>
      <c r="K85">
        <v>293.66017287943538</v>
      </c>
      <c r="L85">
        <v>297.08617041515305</v>
      </c>
      <c r="M85">
        <v>300.51216795087078</v>
      </c>
      <c r="N85">
        <v>303.14406009751485</v>
      </c>
      <c r="O85">
        <v>305.77595224415899</v>
      </c>
      <c r="P85">
        <v>308.40784439080301</v>
      </c>
      <c r="Q85">
        <v>311.03973653744714</v>
      </c>
      <c r="R85">
        <v>313.67162868409127</v>
      </c>
      <c r="S85">
        <v>315.60017034327012</v>
      </c>
      <c r="T85">
        <v>317.52871200244897</v>
      </c>
    </row>
    <row r="86" spans="1:20" x14ac:dyDescent="0.35">
      <c r="A86" t="s">
        <v>2</v>
      </c>
      <c r="B86" s="1">
        <f>53.5+2.375</f>
        <v>55.875</v>
      </c>
      <c r="C86" s="1">
        <f>48.6+2.1</f>
        <v>50.7</v>
      </c>
      <c r="D86" s="1">
        <f>54.4+2.4</f>
        <v>56.8</v>
      </c>
      <c r="E86">
        <v>57.08027867104564</v>
      </c>
      <c r="F86">
        <v>59.809310464455322</v>
      </c>
      <c r="G86">
        <v>62.538342257865011</v>
      </c>
      <c r="H86">
        <v>65.26953694518491</v>
      </c>
      <c r="I86">
        <v>65.408654963540542</v>
      </c>
      <c r="J86">
        <v>65.547772981896173</v>
      </c>
      <c r="K86">
        <v>65.686891000251805</v>
      </c>
      <c r="L86">
        <v>65.826009018607422</v>
      </c>
      <c r="M86">
        <v>65.965127036963068</v>
      </c>
      <c r="N86">
        <v>66.637530792348628</v>
      </c>
      <c r="O86">
        <v>67.309934547734187</v>
      </c>
      <c r="P86">
        <v>67.982338303119747</v>
      </c>
      <c r="Q86">
        <v>68.65474205850532</v>
      </c>
      <c r="R86">
        <v>69.327145813890894</v>
      </c>
      <c r="S86">
        <v>70.324158278772927</v>
      </c>
      <c r="T86">
        <v>71.321170743654989</v>
      </c>
    </row>
    <row r="87" spans="1:20" x14ac:dyDescent="0.35">
      <c r="A87" t="s">
        <v>3</v>
      </c>
      <c r="B87" s="1">
        <f>17.2+0.75</f>
        <v>17.95</v>
      </c>
      <c r="C87" s="1">
        <f>16.2+0.7</f>
        <v>16.899999999999999</v>
      </c>
      <c r="D87" s="1">
        <f>17.5+0.8</f>
        <v>18.3</v>
      </c>
      <c r="E87">
        <v>17.740746631783136</v>
      </c>
      <c r="F87">
        <v>18.03092384287406</v>
      </c>
      <c r="G87">
        <v>18.321101053964984</v>
      </c>
      <c r="H87">
        <v>18.612960552047461</v>
      </c>
      <c r="I87">
        <v>18.751690692808065</v>
      </c>
      <c r="J87">
        <v>18.890420833568669</v>
      </c>
      <c r="K87">
        <v>19.029150974329273</v>
      </c>
      <c r="L87">
        <v>19.167881115089873</v>
      </c>
      <c r="M87">
        <v>19.306611255850473</v>
      </c>
      <c r="N87">
        <v>19.352854636104006</v>
      </c>
      <c r="O87">
        <v>19.399098016357541</v>
      </c>
      <c r="P87">
        <v>19.445341396611074</v>
      </c>
      <c r="Q87">
        <v>19.491584776864606</v>
      </c>
      <c r="R87">
        <v>19.537828157118145</v>
      </c>
      <c r="S87">
        <v>19.653436607751978</v>
      </c>
      <c r="T87">
        <v>19.769045058385817</v>
      </c>
    </row>
    <row r="88" spans="1:20" x14ac:dyDescent="0.35">
      <c r="B88" s="1"/>
      <c r="C88" s="1"/>
      <c r="D88" s="1"/>
    </row>
    <row r="89" spans="1:20" x14ac:dyDescent="0.35">
      <c r="A89" t="s">
        <v>96</v>
      </c>
      <c r="B89" s="1"/>
      <c r="C89" s="1"/>
      <c r="D89" s="1"/>
    </row>
    <row r="90" spans="1:20" x14ac:dyDescent="0.35">
      <c r="B90" s="1">
        <v>2019</v>
      </c>
      <c r="C90" s="1">
        <v>2020</v>
      </c>
      <c r="D90" s="1">
        <v>2021</v>
      </c>
      <c r="E90">
        <v>2022</v>
      </c>
      <c r="F90">
        <v>2023</v>
      </c>
      <c r="G90">
        <v>2024</v>
      </c>
      <c r="H90">
        <v>2025</v>
      </c>
      <c r="I90">
        <v>2026</v>
      </c>
      <c r="J90">
        <v>2027</v>
      </c>
      <c r="K90">
        <v>2028</v>
      </c>
      <c r="L90">
        <v>2029</v>
      </c>
      <c r="M90">
        <v>2030</v>
      </c>
      <c r="N90">
        <v>2031</v>
      </c>
      <c r="O90">
        <v>2032</v>
      </c>
      <c r="P90">
        <v>2033</v>
      </c>
      <c r="Q90">
        <v>2034</v>
      </c>
      <c r="R90">
        <v>2035</v>
      </c>
      <c r="S90">
        <v>2036</v>
      </c>
      <c r="T90">
        <v>2037</v>
      </c>
    </row>
    <row r="91" spans="1:20" x14ac:dyDescent="0.35">
      <c r="A91" t="s">
        <v>1</v>
      </c>
      <c r="B91" s="18">
        <v>6.1141325379834889E-3</v>
      </c>
      <c r="C91" s="18">
        <v>8.3506489570981304E-3</v>
      </c>
      <c r="D91" s="18">
        <v>1.4632682339169166E-2</v>
      </c>
      <c r="E91">
        <v>3.6195098231562708E-2</v>
      </c>
      <c r="F91">
        <v>5.2074557979267765E-2</v>
      </c>
      <c r="G91">
        <v>7.8806048056335384E-2</v>
      </c>
      <c r="H91">
        <v>0.11569396361927882</v>
      </c>
      <c r="I91">
        <v>0.1603972752932456</v>
      </c>
      <c r="J91">
        <v>0.21095645943837332</v>
      </c>
      <c r="K91">
        <v>0.31195722016043537</v>
      </c>
      <c r="L91">
        <v>0.38449225102424411</v>
      </c>
      <c r="M91">
        <v>0.47030062461124233</v>
      </c>
      <c r="N91">
        <v>0.54965322683260309</v>
      </c>
      <c r="O91">
        <v>0.61543431003972615</v>
      </c>
      <c r="P91">
        <v>0.68939345141144781</v>
      </c>
      <c r="Q91">
        <v>0.74252398006567244</v>
      </c>
      <c r="R91">
        <v>0.79087968078891113</v>
      </c>
      <c r="S91">
        <v>0.83188279370886109</v>
      </c>
      <c r="T91">
        <v>0.86888781543242466</v>
      </c>
    </row>
    <row r="92" spans="1:20" x14ac:dyDescent="0.35">
      <c r="A92" t="s">
        <v>2</v>
      </c>
      <c r="B92" s="18">
        <v>2.1968866723337884E-3</v>
      </c>
      <c r="C92" s="18">
        <v>3.2388269002556337E-3</v>
      </c>
      <c r="D92" s="18">
        <v>5.1188978698002013E-3</v>
      </c>
      <c r="E92">
        <v>8.1822601194626483E-3</v>
      </c>
      <c r="F92">
        <v>1.5101440865190855E-2</v>
      </c>
      <c r="G92">
        <v>2.845498139206622E-2</v>
      </c>
      <c r="H92">
        <v>4.7262868564137687E-2</v>
      </c>
      <c r="I92">
        <v>7.3714531660046073E-2</v>
      </c>
      <c r="J92">
        <v>0.12037771386678489</v>
      </c>
      <c r="K92">
        <v>0.19318501599324214</v>
      </c>
      <c r="L92">
        <v>0.29063643553884305</v>
      </c>
      <c r="M92">
        <v>0.42641915985106277</v>
      </c>
      <c r="N92">
        <v>0.55024671046537377</v>
      </c>
      <c r="O92">
        <v>0.62949865954163586</v>
      </c>
      <c r="P92">
        <v>0.69412616679910755</v>
      </c>
      <c r="Q92">
        <v>0.7474159219561517</v>
      </c>
      <c r="R92">
        <v>0.79170518640540732</v>
      </c>
      <c r="S92">
        <v>0.82839692412516575</v>
      </c>
      <c r="T92">
        <v>0.8589726081418686</v>
      </c>
    </row>
    <row r="93" spans="1:20" x14ac:dyDescent="0.35">
      <c r="A93" t="s">
        <v>3</v>
      </c>
      <c r="B93" s="18">
        <v>0</v>
      </c>
      <c r="C93" s="18">
        <v>0</v>
      </c>
      <c r="D93" s="18">
        <v>0</v>
      </c>
      <c r="E93" s="12">
        <v>2.6658590791781375E-4</v>
      </c>
      <c r="F93" s="12">
        <v>5.0621024509709149E-4</v>
      </c>
      <c r="G93" s="12">
        <v>1.5469069129718633E-3</v>
      </c>
      <c r="H93" s="12">
        <v>3.3969734933385308E-3</v>
      </c>
      <c r="I93" s="12">
        <v>1.1285152634455165E-2</v>
      </c>
      <c r="J93">
        <v>2.5376714290219374E-2</v>
      </c>
      <c r="K93">
        <v>4.5502839117522578E-2</v>
      </c>
      <c r="L93">
        <v>7.1154284590869449E-2</v>
      </c>
      <c r="M93">
        <v>0.10219165788999662</v>
      </c>
      <c r="N93">
        <v>0.14336107910608448</v>
      </c>
      <c r="O93">
        <v>0.20110360954447687</v>
      </c>
      <c r="P93">
        <v>0.26400726189548973</v>
      </c>
      <c r="Q93">
        <v>0.33084299090356373</v>
      </c>
      <c r="R93">
        <v>0.40047423202049365</v>
      </c>
      <c r="S93">
        <v>0.47080962731818343</v>
      </c>
      <c r="T93">
        <v>0.5401597201454108</v>
      </c>
    </row>
    <row r="95" spans="1:20" x14ac:dyDescent="0.35">
      <c r="A95" t="s">
        <v>97</v>
      </c>
    </row>
    <row r="96" spans="1:20" x14ac:dyDescent="0.35">
      <c r="A96" s="1"/>
      <c r="B96" s="1">
        <v>2019</v>
      </c>
      <c r="C96" s="1">
        <v>2020</v>
      </c>
      <c r="D96" s="1">
        <v>2021</v>
      </c>
      <c r="E96" s="1">
        <v>2022</v>
      </c>
      <c r="F96" s="1">
        <v>2023</v>
      </c>
      <c r="G96" s="1">
        <v>2024</v>
      </c>
      <c r="H96" s="1">
        <v>2025</v>
      </c>
      <c r="I96" s="1">
        <v>2026</v>
      </c>
      <c r="J96" s="1">
        <v>2027</v>
      </c>
      <c r="K96" s="1">
        <v>2028</v>
      </c>
      <c r="L96" s="1">
        <v>2029</v>
      </c>
      <c r="M96" s="1">
        <v>2030</v>
      </c>
      <c r="N96" s="1">
        <v>2031</v>
      </c>
      <c r="O96" s="1">
        <v>2032</v>
      </c>
      <c r="P96" s="1">
        <v>2033</v>
      </c>
      <c r="Q96" s="1">
        <v>2034</v>
      </c>
      <c r="R96" s="1">
        <v>2035</v>
      </c>
      <c r="S96" s="1">
        <v>2036</v>
      </c>
      <c r="T96" s="1">
        <v>2037</v>
      </c>
    </row>
    <row r="97" spans="1:20" x14ac:dyDescent="0.35">
      <c r="A97" s="1" t="s">
        <v>1</v>
      </c>
      <c r="B97" s="1">
        <v>1.0000000000000002</v>
      </c>
      <c r="C97" s="1">
        <v>0.98552400000000018</v>
      </c>
      <c r="D97" s="1">
        <v>0.97104800000000013</v>
      </c>
      <c r="E97" s="1">
        <v>0.95657200000000009</v>
      </c>
      <c r="F97" s="1">
        <v>0.94209600000000004</v>
      </c>
      <c r="G97" s="1">
        <v>0.92762</v>
      </c>
      <c r="H97" s="1">
        <v>0.91314144549674403</v>
      </c>
      <c r="I97" s="1">
        <v>0.90771544549674399</v>
      </c>
      <c r="J97" s="1">
        <v>0.90228944549674395</v>
      </c>
      <c r="K97" s="1">
        <v>0.89686344549674391</v>
      </c>
      <c r="L97" s="1">
        <v>0.89143744549674386</v>
      </c>
      <c r="M97" s="1">
        <v>0.88601185112862302</v>
      </c>
      <c r="N97" s="1">
        <v>0.88601185112862302</v>
      </c>
      <c r="O97" s="1">
        <v>0.88601185112862302</v>
      </c>
      <c r="P97" s="1">
        <v>0.88601185112862302</v>
      </c>
      <c r="Q97" s="1">
        <v>0.88601185112862302</v>
      </c>
      <c r="R97" s="1">
        <v>0.88601185112862302</v>
      </c>
      <c r="S97" s="1">
        <v>0.88601185112862302</v>
      </c>
      <c r="T97" s="1">
        <v>0.88601185112862302</v>
      </c>
    </row>
    <row r="98" spans="1:20" x14ac:dyDescent="0.35">
      <c r="A98" s="1" t="s">
        <v>2</v>
      </c>
      <c r="B98" s="1">
        <v>1.0000000000000002</v>
      </c>
      <c r="C98" s="1">
        <v>0.98965805309482457</v>
      </c>
      <c r="D98" s="1">
        <v>0.97</v>
      </c>
      <c r="E98" s="1">
        <v>0.95</v>
      </c>
      <c r="F98" s="1">
        <v>0.93</v>
      </c>
      <c r="G98" s="1">
        <v>0.92</v>
      </c>
      <c r="H98" s="1">
        <v>0.91</v>
      </c>
      <c r="I98" s="1">
        <v>0.89</v>
      </c>
      <c r="J98" s="1">
        <v>0.87</v>
      </c>
      <c r="K98" s="1">
        <v>0.85</v>
      </c>
      <c r="L98" s="1">
        <v>0.84</v>
      </c>
      <c r="M98" s="1">
        <v>0.83</v>
      </c>
      <c r="N98" s="1">
        <v>0.82</v>
      </c>
      <c r="O98" s="1">
        <v>0.8</v>
      </c>
      <c r="P98" s="1">
        <v>0.78</v>
      </c>
      <c r="Q98" s="1">
        <v>0.76</v>
      </c>
      <c r="R98" s="1">
        <v>0.74</v>
      </c>
      <c r="S98" s="1">
        <v>0.74</v>
      </c>
      <c r="T98" s="1">
        <v>0.74</v>
      </c>
    </row>
    <row r="99" spans="1:20" x14ac:dyDescent="0.35">
      <c r="A99" s="1" t="s">
        <v>3</v>
      </c>
      <c r="B99" s="1">
        <v>1.0000000000000002</v>
      </c>
      <c r="C99" s="1">
        <v>0.98965805309482457</v>
      </c>
      <c r="D99" s="1">
        <v>0.97</v>
      </c>
      <c r="E99" s="1">
        <v>0.96</v>
      </c>
      <c r="F99" s="1">
        <v>0.95</v>
      </c>
      <c r="G99" s="1">
        <v>0.95</v>
      </c>
      <c r="H99" s="1">
        <v>0.95</v>
      </c>
      <c r="I99" s="1">
        <v>0.93</v>
      </c>
      <c r="J99" s="1">
        <v>0.91</v>
      </c>
      <c r="K99" s="1">
        <v>0.9</v>
      </c>
      <c r="L99" s="1">
        <v>0.89</v>
      </c>
      <c r="M99" s="1">
        <v>0.87</v>
      </c>
      <c r="N99" s="1">
        <v>0.85</v>
      </c>
      <c r="O99" s="1">
        <v>0.83</v>
      </c>
      <c r="P99" s="1">
        <v>0.81</v>
      </c>
      <c r="Q99" s="1">
        <v>0.79</v>
      </c>
      <c r="R99" s="1">
        <v>0.77</v>
      </c>
      <c r="S99" s="1">
        <v>0.76</v>
      </c>
      <c r="T99" s="1">
        <v>0.75</v>
      </c>
    </row>
    <row r="102" spans="1:20" x14ac:dyDescent="0.35">
      <c r="A102" s="7" t="s">
        <v>93</v>
      </c>
      <c r="B102" s="7" t="s">
        <v>100</v>
      </c>
    </row>
    <row r="103" spans="1:20" x14ac:dyDescent="0.35">
      <c r="A103" t="s">
        <v>94</v>
      </c>
    </row>
    <row r="104" spans="1:20" x14ac:dyDescent="0.35">
      <c r="B104">
        <v>2019</v>
      </c>
      <c r="C104">
        <v>2020</v>
      </c>
      <c r="D104">
        <v>2021</v>
      </c>
      <c r="E104">
        <v>2022</v>
      </c>
      <c r="F104">
        <v>2023</v>
      </c>
      <c r="G104">
        <v>2024</v>
      </c>
      <c r="H104">
        <v>2025</v>
      </c>
      <c r="I104">
        <v>2026</v>
      </c>
      <c r="J104">
        <v>2027</v>
      </c>
      <c r="K104">
        <v>2028</v>
      </c>
      <c r="L104">
        <v>2029</v>
      </c>
      <c r="M104">
        <v>2030</v>
      </c>
      <c r="N104">
        <v>2031</v>
      </c>
      <c r="O104">
        <v>2032</v>
      </c>
      <c r="P104">
        <v>2033</v>
      </c>
      <c r="Q104">
        <v>2034</v>
      </c>
      <c r="R104">
        <v>2035</v>
      </c>
      <c r="S104">
        <v>2036</v>
      </c>
      <c r="T104">
        <v>2037</v>
      </c>
    </row>
    <row r="105" spans="1:20" x14ac:dyDescent="0.35">
      <c r="A105" t="s">
        <v>1</v>
      </c>
      <c r="B105">
        <v>272.27499999999998</v>
      </c>
      <c r="C105">
        <v>204.3</v>
      </c>
      <c r="D105">
        <v>228.9</v>
      </c>
      <c r="E105">
        <v>276.83344377173012</v>
      </c>
      <c r="F105">
        <v>279.01156141033209</v>
      </c>
      <c r="G105">
        <v>281.18967904893407</v>
      </c>
      <c r="H105">
        <v>283.38218027228203</v>
      </c>
      <c r="I105">
        <v>286.80817780799981</v>
      </c>
      <c r="J105">
        <v>290.2341753437176</v>
      </c>
      <c r="K105">
        <v>293.66017287943538</v>
      </c>
      <c r="L105">
        <v>297.08617041515305</v>
      </c>
      <c r="M105">
        <v>300.51216795087078</v>
      </c>
      <c r="N105">
        <v>303.14406009751485</v>
      </c>
      <c r="O105">
        <v>305.77595224415899</v>
      </c>
      <c r="P105">
        <v>308.40784439080301</v>
      </c>
      <c r="Q105">
        <v>311.03973653744714</v>
      </c>
      <c r="R105">
        <v>313.67162868409127</v>
      </c>
      <c r="S105">
        <v>315.60017034327012</v>
      </c>
      <c r="T105">
        <v>317.52871200244897</v>
      </c>
    </row>
    <row r="106" spans="1:20" x14ac:dyDescent="0.35">
      <c r="A106" t="s">
        <v>2</v>
      </c>
      <c r="B106">
        <v>55.875</v>
      </c>
      <c r="C106">
        <v>50.7</v>
      </c>
      <c r="D106">
        <v>56.8</v>
      </c>
      <c r="E106">
        <v>57.08027867104564</v>
      </c>
      <c r="F106">
        <v>59.809310464455322</v>
      </c>
      <c r="G106">
        <v>62.538342257865011</v>
      </c>
      <c r="H106">
        <v>65.26953694518491</v>
      </c>
      <c r="I106">
        <v>65.408654963540542</v>
      </c>
      <c r="J106">
        <v>65.547772981896173</v>
      </c>
      <c r="K106">
        <v>65.686891000251805</v>
      </c>
      <c r="L106">
        <v>65.826009018607422</v>
      </c>
      <c r="M106">
        <v>65.965127036963068</v>
      </c>
      <c r="N106">
        <v>66.637530792348628</v>
      </c>
      <c r="O106">
        <v>67.309934547734187</v>
      </c>
      <c r="P106">
        <v>67.982338303119747</v>
      </c>
      <c r="Q106">
        <v>68.65474205850532</v>
      </c>
      <c r="R106">
        <v>69.327145813890894</v>
      </c>
      <c r="S106">
        <v>70.324158278772927</v>
      </c>
      <c r="T106">
        <v>71.321170743654989</v>
      </c>
    </row>
    <row r="107" spans="1:20" x14ac:dyDescent="0.35">
      <c r="A107" t="s">
        <v>3</v>
      </c>
      <c r="B107">
        <v>17.95</v>
      </c>
      <c r="C107">
        <v>16.899999999999999</v>
      </c>
      <c r="D107">
        <v>18.3</v>
      </c>
      <c r="E107">
        <v>17.740746631783136</v>
      </c>
      <c r="F107">
        <v>18.03092384287406</v>
      </c>
      <c r="G107">
        <v>18.321101053964984</v>
      </c>
      <c r="H107">
        <v>18.612960552047461</v>
      </c>
      <c r="I107">
        <v>18.751690692808065</v>
      </c>
      <c r="J107">
        <v>18.890420833568669</v>
      </c>
      <c r="K107">
        <v>19.029150974329273</v>
      </c>
      <c r="L107">
        <v>19.167881115089873</v>
      </c>
      <c r="M107">
        <v>19.306611255850473</v>
      </c>
      <c r="N107">
        <v>19.352854636104006</v>
      </c>
      <c r="O107">
        <v>19.399098016357541</v>
      </c>
      <c r="P107">
        <v>19.445341396611074</v>
      </c>
      <c r="Q107">
        <v>19.491584776864606</v>
      </c>
      <c r="R107">
        <v>19.537828157118145</v>
      </c>
      <c r="S107">
        <v>19.653436607751978</v>
      </c>
      <c r="T107">
        <v>19.769045058385817</v>
      </c>
    </row>
    <row r="109" spans="1:20" x14ac:dyDescent="0.35">
      <c r="A109" t="s">
        <v>96</v>
      </c>
    </row>
    <row r="110" spans="1:20" x14ac:dyDescent="0.35">
      <c r="B110">
        <v>2019</v>
      </c>
      <c r="C110">
        <v>2020</v>
      </c>
      <c r="D110">
        <v>2021</v>
      </c>
      <c r="E110">
        <v>2022</v>
      </c>
      <c r="F110">
        <v>2023</v>
      </c>
      <c r="G110">
        <v>2024</v>
      </c>
      <c r="H110">
        <v>2025</v>
      </c>
      <c r="I110">
        <v>2026</v>
      </c>
      <c r="J110">
        <v>2027</v>
      </c>
      <c r="K110">
        <v>2028</v>
      </c>
      <c r="L110">
        <v>2029</v>
      </c>
      <c r="M110">
        <v>2030</v>
      </c>
      <c r="N110">
        <v>2031</v>
      </c>
      <c r="O110">
        <v>2032</v>
      </c>
      <c r="P110">
        <v>2033</v>
      </c>
      <c r="Q110">
        <v>2034</v>
      </c>
      <c r="R110">
        <v>2035</v>
      </c>
      <c r="S110">
        <v>2036</v>
      </c>
      <c r="T110">
        <v>2037</v>
      </c>
    </row>
    <row r="111" spans="1:20" x14ac:dyDescent="0.35">
      <c r="A111" t="s">
        <v>1</v>
      </c>
      <c r="B111">
        <v>6.1141325379834889E-3</v>
      </c>
      <c r="C111">
        <v>8.3506489570981304E-3</v>
      </c>
      <c r="D111">
        <v>1.4632682339169166E-2</v>
      </c>
      <c r="E111">
        <v>3.6195098231562708E-2</v>
      </c>
      <c r="F111">
        <v>5.2074557979267765E-2</v>
      </c>
      <c r="G111">
        <v>6.868849633893509E-2</v>
      </c>
      <c r="H111">
        <v>9.7118230374330816E-2</v>
      </c>
      <c r="I111">
        <v>0.13020270541687726</v>
      </c>
      <c r="J111">
        <v>0.16831770878290914</v>
      </c>
      <c r="K111">
        <v>0.21032101605290737</v>
      </c>
      <c r="L111">
        <v>0.25584801733386597</v>
      </c>
      <c r="M111">
        <v>0.30447594895377977</v>
      </c>
      <c r="N111">
        <v>0.35652409673352564</v>
      </c>
      <c r="O111">
        <v>0.41109969258498824</v>
      </c>
      <c r="P111">
        <v>0.46784058240936732</v>
      </c>
      <c r="Q111">
        <v>0.52601164896623787</v>
      </c>
      <c r="R111">
        <v>0.58545595423020413</v>
      </c>
      <c r="S111">
        <v>0.63979910218225977</v>
      </c>
      <c r="T111">
        <v>0.68992808738455169</v>
      </c>
    </row>
    <row r="112" spans="1:20" x14ac:dyDescent="0.35">
      <c r="A112" t="s">
        <v>2</v>
      </c>
      <c r="B112">
        <v>2.1968866723337884E-3</v>
      </c>
      <c r="C112">
        <v>3.2388269002556337E-3</v>
      </c>
      <c r="D112">
        <v>5.1188978698002013E-3</v>
      </c>
      <c r="E112">
        <v>8.1822601194626466E-3</v>
      </c>
      <c r="F112">
        <v>1.1500614625301659E-2</v>
      </c>
      <c r="G112">
        <v>2.1801735865040091E-2</v>
      </c>
      <c r="H112">
        <v>3.9823470742078287E-2</v>
      </c>
      <c r="I112">
        <v>6.1368515974240492E-2</v>
      </c>
      <c r="J112">
        <v>8.6017504149798224E-2</v>
      </c>
      <c r="K112">
        <v>0.11364329475108931</v>
      </c>
      <c r="L112">
        <v>0.14407080930075725</v>
      </c>
      <c r="M112">
        <v>0.17694830317100751</v>
      </c>
      <c r="N112">
        <v>0.22399006147613601</v>
      </c>
      <c r="O112">
        <v>0.28078115274205817</v>
      </c>
      <c r="P112">
        <v>0.34573922911825422</v>
      </c>
      <c r="Q112">
        <v>0.4174863366874571</v>
      </c>
      <c r="R112">
        <v>0.49496224531024918</v>
      </c>
      <c r="S112">
        <v>0.56099561729219172</v>
      </c>
      <c r="T112">
        <v>0.61843470201641859</v>
      </c>
    </row>
    <row r="113" spans="1:20" x14ac:dyDescent="0.35">
      <c r="A113" t="s">
        <v>3</v>
      </c>
      <c r="B113">
        <v>0</v>
      </c>
      <c r="C113">
        <v>0</v>
      </c>
      <c r="D113">
        <v>0</v>
      </c>
      <c r="E113">
        <v>1.8531792490569413E-4</v>
      </c>
      <c r="F113">
        <v>3.4786360808565628E-4</v>
      </c>
      <c r="G113">
        <v>1.3482950678204554E-3</v>
      </c>
      <c r="H113">
        <v>3.0567521992872567E-3</v>
      </c>
      <c r="I113">
        <v>8.7720292781801011E-3</v>
      </c>
      <c r="J113">
        <v>1.8539606971273537E-2</v>
      </c>
      <c r="K113">
        <v>3.2192622069724196E-2</v>
      </c>
      <c r="L113">
        <v>4.9354720183765813E-2</v>
      </c>
      <c r="M113">
        <v>6.9879305219076968E-2</v>
      </c>
      <c r="N113">
        <v>9.6256222927324539E-2</v>
      </c>
      <c r="O113">
        <v>0.12784078490532896</v>
      </c>
      <c r="P113">
        <v>0.16422604461786541</v>
      </c>
      <c r="Q113">
        <v>0.20485913365199868</v>
      </c>
      <c r="R113">
        <v>0.24923031263910644</v>
      </c>
      <c r="S113">
        <v>0.29551002277658706</v>
      </c>
      <c r="T113">
        <v>0.34323438822127522</v>
      </c>
    </row>
    <row r="115" spans="1:20" x14ac:dyDescent="0.35">
      <c r="A115" t="s">
        <v>97</v>
      </c>
    </row>
    <row r="116" spans="1:20" x14ac:dyDescent="0.35">
      <c r="B116">
        <v>2019</v>
      </c>
      <c r="C116">
        <v>2020</v>
      </c>
      <c r="D116">
        <v>2021</v>
      </c>
      <c r="E116">
        <v>2022</v>
      </c>
      <c r="F116">
        <v>2023</v>
      </c>
      <c r="G116">
        <v>2024</v>
      </c>
      <c r="H116">
        <v>2025</v>
      </c>
      <c r="I116">
        <v>2026</v>
      </c>
      <c r="J116">
        <v>2027</v>
      </c>
      <c r="K116">
        <v>2028</v>
      </c>
      <c r="L116">
        <v>2029</v>
      </c>
      <c r="M116">
        <v>2030</v>
      </c>
      <c r="N116">
        <v>2031</v>
      </c>
      <c r="O116">
        <v>2032</v>
      </c>
      <c r="P116">
        <v>2033</v>
      </c>
      <c r="Q116">
        <v>2034</v>
      </c>
      <c r="R116">
        <v>2035</v>
      </c>
      <c r="S116">
        <v>2036</v>
      </c>
      <c r="T116">
        <v>2037</v>
      </c>
    </row>
    <row r="117" spans="1:20" x14ac:dyDescent="0.35">
      <c r="A117" t="s">
        <v>1</v>
      </c>
      <c r="B117">
        <v>1.0000000000000002</v>
      </c>
      <c r="C117">
        <v>0.98552400000000018</v>
      </c>
      <c r="D117">
        <v>0.97104800000000013</v>
      </c>
      <c r="E117">
        <v>0.95657200000000009</v>
      </c>
      <c r="F117">
        <v>0.94209600000000004</v>
      </c>
      <c r="G117">
        <v>0.92762</v>
      </c>
      <c r="H117">
        <v>0.91314144549674403</v>
      </c>
      <c r="I117">
        <v>0.90771544549674399</v>
      </c>
      <c r="J117">
        <v>0.90228944549674395</v>
      </c>
      <c r="K117">
        <v>0.89686344549674391</v>
      </c>
      <c r="L117">
        <v>0.89143744549674386</v>
      </c>
      <c r="M117">
        <v>0.88601185112862302</v>
      </c>
      <c r="N117">
        <v>0.88601185112862302</v>
      </c>
      <c r="O117">
        <v>0.88601185112862302</v>
      </c>
      <c r="P117">
        <v>0.88601185112862302</v>
      </c>
      <c r="Q117">
        <v>0.88601185112862302</v>
      </c>
      <c r="R117">
        <v>0.88601185112862302</v>
      </c>
      <c r="S117">
        <v>0.88601185112862302</v>
      </c>
      <c r="T117">
        <v>0.88601185112862302</v>
      </c>
    </row>
    <row r="118" spans="1:20" x14ac:dyDescent="0.35">
      <c r="A118" t="s">
        <v>2</v>
      </c>
      <c r="B118">
        <v>1.0000000000000002</v>
      </c>
      <c r="C118">
        <v>0.98965805309482457</v>
      </c>
      <c r="D118">
        <v>0.97</v>
      </c>
      <c r="E118">
        <v>0.95</v>
      </c>
      <c r="F118">
        <v>0.93</v>
      </c>
      <c r="G118">
        <v>0.92</v>
      </c>
      <c r="H118">
        <v>0.91</v>
      </c>
      <c r="I118">
        <v>0.89</v>
      </c>
      <c r="J118">
        <v>0.87</v>
      </c>
      <c r="K118">
        <v>0.85</v>
      </c>
      <c r="L118">
        <v>0.84</v>
      </c>
      <c r="M118">
        <v>0.83</v>
      </c>
      <c r="N118">
        <v>0.82</v>
      </c>
      <c r="O118">
        <v>0.8</v>
      </c>
      <c r="P118">
        <v>0.78</v>
      </c>
      <c r="Q118">
        <v>0.76</v>
      </c>
      <c r="R118">
        <v>0.74</v>
      </c>
      <c r="S118">
        <v>0.74</v>
      </c>
      <c r="T118">
        <v>0.74</v>
      </c>
    </row>
    <row r="119" spans="1:20" x14ac:dyDescent="0.35">
      <c r="A119" t="s">
        <v>3</v>
      </c>
      <c r="B119">
        <v>1.0000000000000002</v>
      </c>
      <c r="C119">
        <v>0.98965805309482457</v>
      </c>
      <c r="D119">
        <v>0.97</v>
      </c>
      <c r="E119">
        <v>0.96</v>
      </c>
      <c r="F119">
        <v>0.95</v>
      </c>
      <c r="G119">
        <v>0.95</v>
      </c>
      <c r="H119">
        <v>0.95</v>
      </c>
      <c r="I119">
        <v>0.93</v>
      </c>
      <c r="J119">
        <v>0.91</v>
      </c>
      <c r="K119">
        <v>0.9</v>
      </c>
      <c r="L119">
        <v>0.89</v>
      </c>
      <c r="M119">
        <v>0.87</v>
      </c>
      <c r="N119">
        <v>0.85</v>
      </c>
      <c r="O119">
        <v>0.83</v>
      </c>
      <c r="P119">
        <v>0.81</v>
      </c>
      <c r="Q119">
        <v>0.79</v>
      </c>
      <c r="R119">
        <v>0.77</v>
      </c>
      <c r="S119">
        <v>0.76</v>
      </c>
      <c r="T119">
        <v>0.75</v>
      </c>
    </row>
    <row r="122" spans="1:20" x14ac:dyDescent="0.35">
      <c r="A122" s="17" t="s">
        <v>93</v>
      </c>
      <c r="B122" s="19" t="s">
        <v>101</v>
      </c>
    </row>
    <row r="123" spans="1:20" x14ac:dyDescent="0.35">
      <c r="A123" t="s">
        <v>94</v>
      </c>
    </row>
    <row r="124" spans="1:20" x14ac:dyDescent="0.35">
      <c r="B124" s="1">
        <v>2019</v>
      </c>
      <c r="C124" s="1">
        <v>2020</v>
      </c>
      <c r="D124" s="1">
        <v>2021</v>
      </c>
      <c r="E124">
        <v>2022</v>
      </c>
      <c r="F124">
        <v>2023</v>
      </c>
      <c r="G124">
        <v>2024</v>
      </c>
      <c r="H124">
        <v>2025</v>
      </c>
      <c r="I124">
        <v>2026</v>
      </c>
      <c r="J124">
        <v>2027</v>
      </c>
      <c r="K124">
        <v>2028</v>
      </c>
      <c r="L124">
        <v>2029</v>
      </c>
      <c r="M124">
        <v>2030</v>
      </c>
      <c r="N124">
        <v>2031</v>
      </c>
      <c r="O124">
        <v>2032</v>
      </c>
      <c r="P124">
        <v>2033</v>
      </c>
      <c r="Q124">
        <v>2034</v>
      </c>
      <c r="R124">
        <v>2035</v>
      </c>
      <c r="S124">
        <v>2036</v>
      </c>
      <c r="T124">
        <v>2037</v>
      </c>
    </row>
    <row r="125" spans="1:20" x14ac:dyDescent="0.35">
      <c r="A125" t="s">
        <v>1</v>
      </c>
      <c r="B125" s="1">
        <f>262.9+9.375</f>
        <v>272.27499999999998</v>
      </c>
      <c r="C125" s="1">
        <f>197.3+7</f>
        <v>204.3</v>
      </c>
      <c r="D125" s="1">
        <f>221.4+7.5</f>
        <v>228.9</v>
      </c>
      <c r="E125">
        <v>276.83344377173012</v>
      </c>
      <c r="F125">
        <v>279.01156141033209</v>
      </c>
      <c r="G125">
        <v>281.18967904893407</v>
      </c>
      <c r="H125">
        <v>283.38218027228203</v>
      </c>
      <c r="I125">
        <v>286.80817780799981</v>
      </c>
      <c r="J125">
        <v>290.2341753437176</v>
      </c>
      <c r="K125">
        <v>293.66017287943538</v>
      </c>
      <c r="L125">
        <v>297.08617041515305</v>
      </c>
      <c r="M125">
        <v>300.51216795087078</v>
      </c>
      <c r="N125">
        <v>303.14406009751485</v>
      </c>
      <c r="O125">
        <v>305.77595224415899</v>
      </c>
      <c r="P125">
        <v>308.40784439080301</v>
      </c>
      <c r="Q125">
        <v>311.03973653744714</v>
      </c>
      <c r="R125">
        <v>313.67162868409127</v>
      </c>
      <c r="S125">
        <v>315.60017034327012</v>
      </c>
      <c r="T125">
        <v>317.52871200244897</v>
      </c>
    </row>
    <row r="126" spans="1:20" x14ac:dyDescent="0.35">
      <c r="A126" t="s">
        <v>2</v>
      </c>
      <c r="B126" s="1">
        <f>53.5+2.375</f>
        <v>55.875</v>
      </c>
      <c r="C126" s="1">
        <f>48.6+2.1</f>
        <v>50.7</v>
      </c>
      <c r="D126" s="1">
        <f>54.4+2.4</f>
        <v>56.8</v>
      </c>
      <c r="E126">
        <v>57.08027867104564</v>
      </c>
      <c r="F126">
        <v>59.809310464455322</v>
      </c>
      <c r="G126">
        <v>62.538342257865011</v>
      </c>
      <c r="H126">
        <v>65.26953694518491</v>
      </c>
      <c r="I126">
        <v>65.408654963540542</v>
      </c>
      <c r="J126">
        <v>65.547772981896173</v>
      </c>
      <c r="K126">
        <v>65.686891000251805</v>
      </c>
      <c r="L126">
        <v>65.826009018607422</v>
      </c>
      <c r="M126">
        <v>65.965127036963068</v>
      </c>
      <c r="N126">
        <v>66.637530792348628</v>
      </c>
      <c r="O126">
        <v>67.309934547734187</v>
      </c>
      <c r="P126">
        <v>67.982338303119747</v>
      </c>
      <c r="Q126">
        <v>68.65474205850532</v>
      </c>
      <c r="R126">
        <v>69.327145813890894</v>
      </c>
      <c r="S126">
        <v>70.324158278772927</v>
      </c>
      <c r="T126">
        <v>71.321170743654989</v>
      </c>
    </row>
    <row r="127" spans="1:20" x14ac:dyDescent="0.35">
      <c r="A127" t="s">
        <v>3</v>
      </c>
      <c r="B127" s="1">
        <f>17.2+0.75</f>
        <v>17.95</v>
      </c>
      <c r="C127" s="1">
        <f>16.2+0.7</f>
        <v>16.899999999999999</v>
      </c>
      <c r="D127" s="1">
        <f>17.5+0.8</f>
        <v>18.3</v>
      </c>
      <c r="E127">
        <v>17.740746631783136</v>
      </c>
      <c r="F127">
        <v>18.03092384287406</v>
      </c>
      <c r="G127">
        <v>18.321101053964984</v>
      </c>
      <c r="H127">
        <v>18.612960552047461</v>
      </c>
      <c r="I127">
        <v>18.751690692808065</v>
      </c>
      <c r="J127">
        <v>18.890420833568669</v>
      </c>
      <c r="K127">
        <v>19.029150974329273</v>
      </c>
      <c r="L127">
        <v>19.167881115089873</v>
      </c>
      <c r="M127">
        <v>19.306611255850473</v>
      </c>
      <c r="N127">
        <v>19.352854636104006</v>
      </c>
      <c r="O127">
        <v>19.399098016357541</v>
      </c>
      <c r="P127">
        <v>19.445341396611074</v>
      </c>
      <c r="Q127">
        <v>19.491584776864606</v>
      </c>
      <c r="R127">
        <v>19.537828157118145</v>
      </c>
      <c r="S127">
        <v>19.653436607751978</v>
      </c>
      <c r="T127">
        <v>19.769045058385817</v>
      </c>
    </row>
    <row r="128" spans="1:20" x14ac:dyDescent="0.35">
      <c r="B128" s="1"/>
      <c r="C128" s="1"/>
      <c r="D128" s="1"/>
    </row>
    <row r="129" spans="1:20" x14ac:dyDescent="0.35">
      <c r="A129" t="s">
        <v>96</v>
      </c>
      <c r="B129" s="1"/>
      <c r="C129" s="1"/>
      <c r="D129" s="1"/>
    </row>
    <row r="130" spans="1:20" x14ac:dyDescent="0.35">
      <c r="B130" s="1">
        <v>2019</v>
      </c>
      <c r="C130" s="1">
        <v>2020</v>
      </c>
      <c r="D130" s="1">
        <v>2021</v>
      </c>
      <c r="E130">
        <v>2022</v>
      </c>
      <c r="F130">
        <v>2023</v>
      </c>
      <c r="G130">
        <v>2024</v>
      </c>
      <c r="H130">
        <v>2025</v>
      </c>
      <c r="I130">
        <v>2026</v>
      </c>
      <c r="J130">
        <v>2027</v>
      </c>
      <c r="K130">
        <v>2028</v>
      </c>
      <c r="L130">
        <v>2029</v>
      </c>
      <c r="M130">
        <v>2030</v>
      </c>
      <c r="N130">
        <v>2031</v>
      </c>
      <c r="O130">
        <v>2032</v>
      </c>
      <c r="P130">
        <v>2033</v>
      </c>
      <c r="Q130">
        <v>2034</v>
      </c>
      <c r="R130">
        <v>2035</v>
      </c>
      <c r="S130">
        <v>2036</v>
      </c>
      <c r="T130">
        <v>2037</v>
      </c>
    </row>
    <row r="131" spans="1:20" x14ac:dyDescent="0.35">
      <c r="A131" t="s">
        <v>1</v>
      </c>
      <c r="B131" s="18">
        <v>6.1141325379834889E-3</v>
      </c>
      <c r="C131" s="18">
        <v>8.3506489570981304E-3</v>
      </c>
      <c r="D131" s="18">
        <v>1.4632682339169166E-2</v>
      </c>
      <c r="E131">
        <v>3.0709739872896637E-2</v>
      </c>
      <c r="F131">
        <v>4.5166526927088946E-2</v>
      </c>
      <c r="G131">
        <v>6.419837087963684E-2</v>
      </c>
      <c r="H131">
        <v>8.8672076120809878E-2</v>
      </c>
      <c r="I131">
        <v>0.11783056059127606</v>
      </c>
      <c r="J131">
        <v>0.15212445254913171</v>
      </c>
      <c r="K131">
        <v>0.19983979012426237</v>
      </c>
      <c r="L131">
        <v>0.25925977324949101</v>
      </c>
      <c r="M131">
        <v>0.33190818661547339</v>
      </c>
      <c r="N131">
        <v>0.40277934361838247</v>
      </c>
      <c r="O131">
        <v>0.46420960506653108</v>
      </c>
      <c r="P131">
        <v>0.52562205113660831</v>
      </c>
      <c r="Q131">
        <v>0.58814572781502539</v>
      </c>
      <c r="R131">
        <v>0.65142663860301464</v>
      </c>
      <c r="S131">
        <v>0.71267042544848225</v>
      </c>
      <c r="T131">
        <v>0.76812015407844603</v>
      </c>
    </row>
    <row r="132" spans="1:20" x14ac:dyDescent="0.35">
      <c r="A132" t="s">
        <v>2</v>
      </c>
      <c r="B132" s="18">
        <v>2.1968866723337884E-3</v>
      </c>
      <c r="C132" s="18">
        <v>3.2388269002556337E-3</v>
      </c>
      <c r="D132" s="18">
        <v>5.1188978698002013E-3</v>
      </c>
      <c r="E132">
        <v>1.5512429637109972E-2</v>
      </c>
      <c r="F132">
        <v>2.479615066311306E-2</v>
      </c>
      <c r="G132">
        <v>3.5795591188938242E-2</v>
      </c>
      <c r="H132">
        <v>5.6883815161809174E-2</v>
      </c>
      <c r="I132">
        <v>8.0495312409649064E-2</v>
      </c>
      <c r="J132">
        <v>0.11691601732089539</v>
      </c>
      <c r="K132">
        <v>0.16474357305195719</v>
      </c>
      <c r="L132">
        <v>0.22567626379689273</v>
      </c>
      <c r="M132">
        <v>0.29504185219746515</v>
      </c>
      <c r="N132">
        <v>0.36607107236766689</v>
      </c>
      <c r="O132">
        <v>0.43661818153756093</v>
      </c>
      <c r="P132">
        <v>0.50610923996167745</v>
      </c>
      <c r="Q132">
        <v>0.57650583349035611</v>
      </c>
      <c r="R132">
        <v>0.64587280237826794</v>
      </c>
      <c r="S132">
        <v>0.70700669732048249</v>
      </c>
      <c r="T132">
        <v>0.7603242987790918</v>
      </c>
    </row>
    <row r="133" spans="1:20" x14ac:dyDescent="0.35">
      <c r="A133" t="s">
        <v>3</v>
      </c>
      <c r="B133" s="18">
        <v>0</v>
      </c>
      <c r="C133" s="18">
        <v>0</v>
      </c>
      <c r="D133" s="18">
        <v>0</v>
      </c>
      <c r="E133" s="12">
        <v>7.3141707087904628E-4</v>
      </c>
      <c r="F133" s="12">
        <v>1.44800325966098E-3</v>
      </c>
      <c r="G133" s="12">
        <v>2.370298345458822E-3</v>
      </c>
      <c r="H133" s="12">
        <v>3.1228153653398904E-3</v>
      </c>
      <c r="I133" s="12">
        <v>4.4068481998938E-3</v>
      </c>
      <c r="J133">
        <v>6.6667328242150381E-3</v>
      </c>
      <c r="K133">
        <v>1.0657491641151737E-2</v>
      </c>
      <c r="L133">
        <v>1.7679613491796042E-2</v>
      </c>
      <c r="M133">
        <v>4.024833728911837E-2</v>
      </c>
      <c r="N133">
        <v>7.8456249593787122E-2</v>
      </c>
      <c r="O133">
        <v>0.13231815547825493</v>
      </c>
      <c r="P133">
        <v>0.20180630036693439</v>
      </c>
      <c r="Q133">
        <v>0.28651641356948843</v>
      </c>
      <c r="R133">
        <v>0.38628680003579435</v>
      </c>
      <c r="S133">
        <v>0.47809893568484058</v>
      </c>
      <c r="T133">
        <v>0.55980674670050468</v>
      </c>
    </row>
    <row r="135" spans="1:20" x14ac:dyDescent="0.35">
      <c r="A135" t="s">
        <v>97</v>
      </c>
    </row>
    <row r="136" spans="1:20" x14ac:dyDescent="0.35">
      <c r="A136" s="1"/>
      <c r="B136" s="1">
        <v>2019</v>
      </c>
      <c r="C136" s="1">
        <v>2020</v>
      </c>
      <c r="D136" s="1">
        <v>2021</v>
      </c>
      <c r="E136" s="1">
        <v>2022</v>
      </c>
      <c r="F136" s="1">
        <v>2023</v>
      </c>
      <c r="G136" s="1">
        <v>2024</v>
      </c>
      <c r="H136" s="1">
        <v>2025</v>
      </c>
      <c r="I136" s="1">
        <v>2026</v>
      </c>
      <c r="J136" s="1">
        <v>2027</v>
      </c>
      <c r="K136" s="1">
        <v>2028</v>
      </c>
      <c r="L136" s="1">
        <v>2029</v>
      </c>
      <c r="M136" s="1">
        <v>2030</v>
      </c>
      <c r="N136" s="1">
        <v>2031</v>
      </c>
      <c r="O136" s="1">
        <v>2032</v>
      </c>
      <c r="P136" s="1">
        <v>2033</v>
      </c>
      <c r="Q136" s="1">
        <v>2034</v>
      </c>
      <c r="R136" s="1">
        <v>2035</v>
      </c>
      <c r="S136" s="1">
        <v>2036</v>
      </c>
      <c r="T136" s="1">
        <v>2037</v>
      </c>
    </row>
    <row r="137" spans="1:20" x14ac:dyDescent="0.35">
      <c r="A137" s="1" t="s">
        <v>1</v>
      </c>
      <c r="B137" s="1">
        <v>1.0000000000000002</v>
      </c>
      <c r="C137" s="1">
        <v>0.98552400000000018</v>
      </c>
      <c r="D137" s="1">
        <v>0.97104800000000013</v>
      </c>
      <c r="E137" s="1">
        <v>0.97104800000000013</v>
      </c>
      <c r="F137" s="1">
        <v>0.97104800000000013</v>
      </c>
      <c r="G137" s="1">
        <v>0.97104800000000013</v>
      </c>
      <c r="H137" s="1">
        <v>0.97104800000000013</v>
      </c>
      <c r="I137" s="1">
        <v>0.97104800000000013</v>
      </c>
      <c r="J137" s="1">
        <v>0.97104800000000013</v>
      </c>
      <c r="K137" s="1">
        <v>0.97104800000000013</v>
      </c>
      <c r="L137" s="1">
        <v>0.97104800000000013</v>
      </c>
      <c r="M137" s="1">
        <v>0.97104800000000013</v>
      </c>
      <c r="N137" s="1">
        <v>0.97104800000000013</v>
      </c>
      <c r="O137" s="1">
        <v>0.97104800000000013</v>
      </c>
      <c r="P137" s="1">
        <v>0.97104800000000013</v>
      </c>
      <c r="Q137" s="1">
        <v>0.97104800000000013</v>
      </c>
      <c r="R137" s="1">
        <v>0.97104800000000013</v>
      </c>
      <c r="S137" s="1">
        <v>0.97104800000000013</v>
      </c>
      <c r="T137" s="1">
        <v>0.97104800000000013</v>
      </c>
    </row>
    <row r="138" spans="1:20" x14ac:dyDescent="0.35">
      <c r="A138" s="1" t="s">
        <v>2</v>
      </c>
      <c r="B138" s="1">
        <v>1.0000000000000002</v>
      </c>
      <c r="C138" s="1">
        <v>0.98965805309482457</v>
      </c>
      <c r="D138" s="1">
        <v>0.97</v>
      </c>
      <c r="E138" s="1">
        <v>0.97</v>
      </c>
      <c r="F138" s="1">
        <v>0.97</v>
      </c>
      <c r="G138" s="1">
        <v>0.97</v>
      </c>
      <c r="H138" s="1">
        <v>0.97</v>
      </c>
      <c r="I138" s="1">
        <v>0.97</v>
      </c>
      <c r="J138" s="1">
        <v>0.97</v>
      </c>
      <c r="K138" s="1">
        <v>0.97</v>
      </c>
      <c r="L138" s="1">
        <v>0.97</v>
      </c>
      <c r="M138" s="1">
        <v>0.97</v>
      </c>
      <c r="N138" s="1">
        <v>0.97</v>
      </c>
      <c r="O138" s="1">
        <v>0.97</v>
      </c>
      <c r="P138" s="1">
        <v>0.97</v>
      </c>
      <c r="Q138" s="1">
        <v>0.97</v>
      </c>
      <c r="R138" s="1">
        <v>0.97</v>
      </c>
      <c r="S138" s="1">
        <v>0.97</v>
      </c>
      <c r="T138" s="1">
        <v>0.97</v>
      </c>
    </row>
    <row r="139" spans="1:20" x14ac:dyDescent="0.35">
      <c r="A139" s="1" t="s">
        <v>3</v>
      </c>
      <c r="B139" s="1">
        <v>1.0000000000000002</v>
      </c>
      <c r="C139" s="1">
        <v>0.98965805309482457</v>
      </c>
      <c r="D139" s="1">
        <v>0.97</v>
      </c>
      <c r="E139" s="1">
        <v>0.97</v>
      </c>
      <c r="F139" s="1">
        <v>0.97</v>
      </c>
      <c r="G139" s="1">
        <v>0.97</v>
      </c>
      <c r="H139" s="1">
        <v>0.97</v>
      </c>
      <c r="I139" s="1">
        <v>0.97</v>
      </c>
      <c r="J139" s="1">
        <v>0.97</v>
      </c>
      <c r="K139" s="1">
        <v>0.97</v>
      </c>
      <c r="L139" s="1">
        <v>0.97</v>
      </c>
      <c r="M139" s="1">
        <v>0.97</v>
      </c>
      <c r="N139" s="1">
        <v>0.97</v>
      </c>
      <c r="O139" s="1">
        <v>0.97</v>
      </c>
      <c r="P139" s="1">
        <v>0.97</v>
      </c>
      <c r="Q139" s="1">
        <v>0.97</v>
      </c>
      <c r="R139" s="1">
        <v>0.97</v>
      </c>
      <c r="S139" s="1">
        <v>0.97</v>
      </c>
      <c r="T139" s="1">
        <v>0.97</v>
      </c>
    </row>
    <row r="142" spans="1:20" x14ac:dyDescent="0.35">
      <c r="A142" s="7" t="s">
        <v>93</v>
      </c>
      <c r="B142" s="7" t="s">
        <v>102</v>
      </c>
    </row>
    <row r="143" spans="1:20" x14ac:dyDescent="0.35">
      <c r="A143" t="s">
        <v>94</v>
      </c>
    </row>
    <row r="144" spans="1:20" x14ac:dyDescent="0.35">
      <c r="B144">
        <v>2019</v>
      </c>
      <c r="C144">
        <v>2020</v>
      </c>
      <c r="D144">
        <v>2021</v>
      </c>
      <c r="E144">
        <v>2022</v>
      </c>
      <c r="F144">
        <v>2023</v>
      </c>
      <c r="G144">
        <v>2024</v>
      </c>
      <c r="H144">
        <v>2025</v>
      </c>
      <c r="I144">
        <v>2026</v>
      </c>
      <c r="J144">
        <v>2027</v>
      </c>
      <c r="K144">
        <v>2028</v>
      </c>
      <c r="L144">
        <v>2029</v>
      </c>
      <c r="M144">
        <v>2030</v>
      </c>
      <c r="N144">
        <v>2031</v>
      </c>
      <c r="O144">
        <v>2032</v>
      </c>
      <c r="P144">
        <v>2033</v>
      </c>
      <c r="Q144">
        <v>2034</v>
      </c>
      <c r="R144">
        <v>2035</v>
      </c>
      <c r="S144">
        <v>2036</v>
      </c>
      <c r="T144">
        <v>2037</v>
      </c>
    </row>
    <row r="145" spans="1:20" x14ac:dyDescent="0.35">
      <c r="A145" t="s">
        <v>1</v>
      </c>
      <c r="B145">
        <v>272.27499999999998</v>
      </c>
      <c r="C145">
        <v>204.3</v>
      </c>
      <c r="D145">
        <v>228.9</v>
      </c>
      <c r="E145">
        <v>276.83344377173012</v>
      </c>
      <c r="F145">
        <v>279.01156141033209</v>
      </c>
      <c r="G145">
        <v>281.18967904893407</v>
      </c>
      <c r="H145">
        <v>283.38218027228203</v>
      </c>
      <c r="I145">
        <v>286.80817780799981</v>
      </c>
      <c r="J145">
        <v>290.2341753437176</v>
      </c>
      <c r="K145">
        <v>293.66017287943538</v>
      </c>
      <c r="L145">
        <v>297.08617041515305</v>
      </c>
      <c r="M145">
        <v>300.51216795087078</v>
      </c>
      <c r="N145">
        <v>303.14406009751485</v>
      </c>
      <c r="O145">
        <v>305.77595224415899</v>
      </c>
      <c r="P145">
        <v>308.40784439080301</v>
      </c>
      <c r="Q145">
        <v>311.03973653744714</v>
      </c>
      <c r="R145">
        <v>313.67162868409127</v>
      </c>
      <c r="S145">
        <v>315.60017034327012</v>
      </c>
      <c r="T145">
        <v>317.52871200244897</v>
      </c>
    </row>
    <row r="146" spans="1:20" x14ac:dyDescent="0.35">
      <c r="A146" t="s">
        <v>2</v>
      </c>
      <c r="B146">
        <v>55.875</v>
      </c>
      <c r="C146">
        <v>50.7</v>
      </c>
      <c r="D146">
        <v>56.8</v>
      </c>
      <c r="E146">
        <v>57.08027867104564</v>
      </c>
      <c r="F146">
        <v>59.809310464455322</v>
      </c>
      <c r="G146">
        <v>62.538342257865011</v>
      </c>
      <c r="H146">
        <v>65.26953694518491</v>
      </c>
      <c r="I146">
        <v>65.408654963540542</v>
      </c>
      <c r="J146">
        <v>65.547772981896173</v>
      </c>
      <c r="K146">
        <v>65.686891000251805</v>
      </c>
      <c r="L146">
        <v>65.826009018607422</v>
      </c>
      <c r="M146">
        <v>65.965127036963068</v>
      </c>
      <c r="N146">
        <v>66.637530792348628</v>
      </c>
      <c r="O146">
        <v>67.309934547734187</v>
      </c>
      <c r="P146">
        <v>67.982338303119747</v>
      </c>
      <c r="Q146">
        <v>68.65474205850532</v>
      </c>
      <c r="R146">
        <v>69.327145813890894</v>
      </c>
      <c r="S146">
        <v>70.324158278772927</v>
      </c>
      <c r="T146">
        <v>71.321170743654989</v>
      </c>
    </row>
    <row r="147" spans="1:20" x14ac:dyDescent="0.35">
      <c r="A147" t="s">
        <v>3</v>
      </c>
      <c r="B147">
        <v>17.95</v>
      </c>
      <c r="C147">
        <v>16.899999999999999</v>
      </c>
      <c r="D147">
        <v>18.3</v>
      </c>
      <c r="E147">
        <v>17.740746631783136</v>
      </c>
      <c r="F147">
        <v>18.03092384287406</v>
      </c>
      <c r="G147">
        <v>18.321101053964984</v>
      </c>
      <c r="H147">
        <v>18.612960552047461</v>
      </c>
      <c r="I147">
        <v>18.751690692808065</v>
      </c>
      <c r="J147">
        <v>18.890420833568669</v>
      </c>
      <c r="K147">
        <v>19.029150974329273</v>
      </c>
      <c r="L147">
        <v>19.167881115089873</v>
      </c>
      <c r="M147">
        <v>19.306611255850473</v>
      </c>
      <c r="N147">
        <v>19.352854636104006</v>
      </c>
      <c r="O147">
        <v>19.399098016357541</v>
      </c>
      <c r="P147">
        <v>19.445341396611074</v>
      </c>
      <c r="Q147">
        <v>19.491584776864606</v>
      </c>
      <c r="R147">
        <v>19.537828157118145</v>
      </c>
      <c r="S147">
        <v>19.653436607751978</v>
      </c>
      <c r="T147">
        <v>19.769045058385817</v>
      </c>
    </row>
    <row r="149" spans="1:20" x14ac:dyDescent="0.35">
      <c r="A149" t="s">
        <v>96</v>
      </c>
    </row>
    <row r="150" spans="1:20" x14ac:dyDescent="0.35">
      <c r="B150">
        <v>2019</v>
      </c>
      <c r="C150">
        <v>2020</v>
      </c>
      <c r="D150">
        <v>2021</v>
      </c>
      <c r="E150">
        <v>2022</v>
      </c>
      <c r="F150">
        <v>2023</v>
      </c>
      <c r="G150">
        <v>2024</v>
      </c>
      <c r="H150">
        <v>2025</v>
      </c>
      <c r="I150">
        <v>2026</v>
      </c>
      <c r="J150">
        <v>2027</v>
      </c>
      <c r="K150">
        <v>2028</v>
      </c>
      <c r="L150">
        <v>2029</v>
      </c>
      <c r="M150">
        <v>2030</v>
      </c>
      <c r="N150">
        <v>2031</v>
      </c>
      <c r="O150">
        <v>2032</v>
      </c>
      <c r="P150">
        <v>2033</v>
      </c>
      <c r="Q150">
        <v>2034</v>
      </c>
      <c r="R150">
        <v>2035</v>
      </c>
      <c r="S150">
        <v>2036</v>
      </c>
      <c r="T150">
        <v>2037</v>
      </c>
    </row>
    <row r="151" spans="1:20" x14ac:dyDescent="0.35">
      <c r="A151" t="s">
        <v>1</v>
      </c>
      <c r="B151">
        <v>6.1141325379834889E-3</v>
      </c>
      <c r="C151">
        <v>8.3506489570981304E-3</v>
      </c>
      <c r="D151">
        <v>1.4632682339169166E-2</v>
      </c>
      <c r="E151">
        <v>3.0709739872896637E-2</v>
      </c>
      <c r="F151">
        <v>4.5166526927088946E-2</v>
      </c>
      <c r="G151">
        <v>6.419837087963684E-2</v>
      </c>
      <c r="H151">
        <v>8.8672076120809878E-2</v>
      </c>
      <c r="I151">
        <v>0.11783056059127606</v>
      </c>
      <c r="J151">
        <v>0.15212445254913171</v>
      </c>
      <c r="K151">
        <v>0.19983979012426237</v>
      </c>
      <c r="L151">
        <v>0.25925977324949101</v>
      </c>
      <c r="M151">
        <v>0.33190818661547339</v>
      </c>
      <c r="N151">
        <v>0.40277934361838247</v>
      </c>
      <c r="O151">
        <v>0.46420960506653108</v>
      </c>
      <c r="P151">
        <v>0.52562205113660831</v>
      </c>
      <c r="Q151">
        <v>0.58814572781502539</v>
      </c>
      <c r="R151">
        <v>0.65142663860301464</v>
      </c>
      <c r="S151">
        <v>0.71267042544848225</v>
      </c>
      <c r="T151">
        <v>0.76812015407844603</v>
      </c>
    </row>
    <row r="152" spans="1:20" x14ac:dyDescent="0.35">
      <c r="A152" t="s">
        <v>2</v>
      </c>
      <c r="B152">
        <v>2.1968866723337884E-3</v>
      </c>
      <c r="C152">
        <v>3.2388269002556337E-3</v>
      </c>
      <c r="D152">
        <v>5.1188978698002013E-3</v>
      </c>
      <c r="E152">
        <v>1.5512429637109972E-2</v>
      </c>
      <c r="F152">
        <v>2.479615066311306E-2</v>
      </c>
      <c r="G152">
        <v>3.5795591188938242E-2</v>
      </c>
      <c r="H152">
        <v>5.6883815161809174E-2</v>
      </c>
      <c r="I152">
        <v>8.0495312409649064E-2</v>
      </c>
      <c r="J152">
        <v>0.11691601732089539</v>
      </c>
      <c r="K152">
        <v>0.16474357305195719</v>
      </c>
      <c r="L152">
        <v>0.22567626379689273</v>
      </c>
      <c r="M152">
        <v>0.29504185219746515</v>
      </c>
      <c r="N152">
        <v>0.36607107236766689</v>
      </c>
      <c r="O152">
        <v>0.43661818153756093</v>
      </c>
      <c r="P152">
        <v>0.50610923996167745</v>
      </c>
      <c r="Q152">
        <v>0.57650583349035611</v>
      </c>
      <c r="R152">
        <v>0.64587280237826794</v>
      </c>
      <c r="S152">
        <v>0.70700669732048249</v>
      </c>
      <c r="T152">
        <v>0.7603242987790918</v>
      </c>
    </row>
    <row r="153" spans="1:20" x14ac:dyDescent="0.35">
      <c r="A153" t="s">
        <v>3</v>
      </c>
      <c r="B153">
        <v>0</v>
      </c>
      <c r="C153">
        <v>0</v>
      </c>
      <c r="D153">
        <v>0</v>
      </c>
      <c r="E153">
        <v>7.3141707087904628E-4</v>
      </c>
      <c r="F153">
        <v>1.44800325966098E-3</v>
      </c>
      <c r="G153">
        <v>2.370298345458822E-3</v>
      </c>
      <c r="H153">
        <v>3.1228153653398904E-3</v>
      </c>
      <c r="I153">
        <v>4.4068481998938E-3</v>
      </c>
      <c r="J153">
        <v>6.6667328242150381E-3</v>
      </c>
      <c r="K153">
        <v>1.0657491641151737E-2</v>
      </c>
      <c r="L153">
        <v>1.7679613491796042E-2</v>
      </c>
      <c r="M153">
        <v>4.024833728911837E-2</v>
      </c>
      <c r="N153">
        <v>7.8456249593787122E-2</v>
      </c>
      <c r="O153">
        <v>0.13231815547825493</v>
      </c>
      <c r="P153">
        <v>0.20180630036693439</v>
      </c>
      <c r="Q153">
        <v>0.28651641356948843</v>
      </c>
      <c r="R153">
        <v>0.38628680003579435</v>
      </c>
      <c r="S153">
        <v>0.47809893568484058</v>
      </c>
      <c r="T153">
        <v>0.55980674670050468</v>
      </c>
    </row>
    <row r="155" spans="1:20" x14ac:dyDescent="0.35">
      <c r="A155" t="s">
        <v>97</v>
      </c>
    </row>
    <row r="156" spans="1:20" x14ac:dyDescent="0.35">
      <c r="B156">
        <v>2019</v>
      </c>
      <c r="C156">
        <v>2020</v>
      </c>
      <c r="D156">
        <v>2021</v>
      </c>
      <c r="E156">
        <v>2022</v>
      </c>
      <c r="F156">
        <v>2023</v>
      </c>
      <c r="G156">
        <v>2024</v>
      </c>
      <c r="H156">
        <v>2025</v>
      </c>
      <c r="I156">
        <v>2026</v>
      </c>
      <c r="J156">
        <v>2027</v>
      </c>
      <c r="K156">
        <v>2028</v>
      </c>
      <c r="L156">
        <v>2029</v>
      </c>
      <c r="M156">
        <v>2030</v>
      </c>
      <c r="N156">
        <v>2031</v>
      </c>
      <c r="O156">
        <v>2032</v>
      </c>
      <c r="P156">
        <v>2033</v>
      </c>
      <c r="Q156">
        <v>2034</v>
      </c>
      <c r="R156">
        <v>2035</v>
      </c>
      <c r="S156">
        <v>2036</v>
      </c>
      <c r="T156">
        <v>2037</v>
      </c>
    </row>
    <row r="157" spans="1:20" x14ac:dyDescent="0.35">
      <c r="A157" t="s">
        <v>1</v>
      </c>
      <c r="B157">
        <v>1.0000000000000002</v>
      </c>
      <c r="C157">
        <v>0.98552400000000018</v>
      </c>
      <c r="D157">
        <v>0.97104800000000013</v>
      </c>
      <c r="E157">
        <v>0.96742900000000009</v>
      </c>
      <c r="F157">
        <v>0.96381000000000006</v>
      </c>
      <c r="G157">
        <v>0.96019100000000013</v>
      </c>
      <c r="H157">
        <v>0.95657136137418608</v>
      </c>
      <c r="I157">
        <v>0.9552148613741861</v>
      </c>
      <c r="J157">
        <v>0.95385836137418611</v>
      </c>
      <c r="K157">
        <v>0.95250186137418602</v>
      </c>
      <c r="L157">
        <v>0.95114536137418604</v>
      </c>
      <c r="M157">
        <v>0.94978896278215585</v>
      </c>
      <c r="N157">
        <v>0.94978896278215585</v>
      </c>
      <c r="O157">
        <v>0.94978896278215585</v>
      </c>
      <c r="P157">
        <v>0.94978896278215585</v>
      </c>
      <c r="Q157">
        <v>0.94978896278215585</v>
      </c>
      <c r="R157">
        <v>0.94978896278215585</v>
      </c>
      <c r="S157">
        <v>0.94978896278215585</v>
      </c>
      <c r="T157">
        <v>0.94978896278215585</v>
      </c>
    </row>
    <row r="158" spans="1:20" x14ac:dyDescent="0.35">
      <c r="A158" t="s">
        <v>2</v>
      </c>
      <c r="B158">
        <v>1.0000000000000002</v>
      </c>
      <c r="C158">
        <v>0.98965805309482457</v>
      </c>
      <c r="D158">
        <v>0.97</v>
      </c>
      <c r="E158">
        <v>0.96499999999999997</v>
      </c>
      <c r="F158">
        <v>0.96</v>
      </c>
      <c r="G158">
        <v>0.95750000000000002</v>
      </c>
      <c r="H158">
        <v>0.95499999999999996</v>
      </c>
      <c r="I158">
        <v>0.95</v>
      </c>
      <c r="J158">
        <v>0.94499999999999995</v>
      </c>
      <c r="K158">
        <v>0.94</v>
      </c>
      <c r="L158">
        <v>0.9375</v>
      </c>
      <c r="M158">
        <v>0.93499999999999994</v>
      </c>
      <c r="N158">
        <v>0.9325</v>
      </c>
      <c r="O158">
        <v>0.92749999999999999</v>
      </c>
      <c r="P158">
        <v>0.92249999999999999</v>
      </c>
      <c r="Q158">
        <v>0.91749999999999998</v>
      </c>
      <c r="R158">
        <v>0.91249999999999998</v>
      </c>
      <c r="S158">
        <v>0.91249999999999998</v>
      </c>
      <c r="T158">
        <v>0.91249999999999998</v>
      </c>
    </row>
    <row r="159" spans="1:20" x14ac:dyDescent="0.35">
      <c r="A159" t="s">
        <v>3</v>
      </c>
      <c r="B159">
        <v>1.0000000000000002</v>
      </c>
      <c r="C159">
        <v>0.98965805309482457</v>
      </c>
      <c r="D159">
        <v>0.97</v>
      </c>
      <c r="E159">
        <v>0.96750000000000003</v>
      </c>
      <c r="F159">
        <v>0.96499999999999997</v>
      </c>
      <c r="G159">
        <v>0.96499999999999997</v>
      </c>
      <c r="H159">
        <v>0.96499999999999997</v>
      </c>
      <c r="I159">
        <v>0.96</v>
      </c>
      <c r="J159">
        <v>0.95499999999999996</v>
      </c>
      <c r="K159">
        <v>0.95250000000000001</v>
      </c>
      <c r="L159">
        <v>0.95</v>
      </c>
      <c r="M159">
        <v>0.94499999999999995</v>
      </c>
      <c r="N159">
        <v>0.94</v>
      </c>
      <c r="O159">
        <v>0.93499999999999994</v>
      </c>
      <c r="P159">
        <v>0.92999999999999994</v>
      </c>
      <c r="Q159">
        <v>0.92500000000000004</v>
      </c>
      <c r="R159">
        <v>0.91999999999999993</v>
      </c>
      <c r="S159">
        <v>0.91749999999999998</v>
      </c>
      <c r="T159">
        <v>0.91500000000000004</v>
      </c>
    </row>
    <row r="162" spans="1:20" x14ac:dyDescent="0.35">
      <c r="A162" s="7" t="s">
        <v>93</v>
      </c>
      <c r="B162" s="7" t="s">
        <v>103</v>
      </c>
    </row>
    <row r="163" spans="1:20" x14ac:dyDescent="0.35">
      <c r="A163" t="s">
        <v>94</v>
      </c>
    </row>
    <row r="164" spans="1:20" x14ac:dyDescent="0.35">
      <c r="B164">
        <v>2019</v>
      </c>
      <c r="C164">
        <v>2020</v>
      </c>
      <c r="D164">
        <v>2021</v>
      </c>
      <c r="E164">
        <v>2022</v>
      </c>
      <c r="F164">
        <v>2023</v>
      </c>
      <c r="G164">
        <v>2024</v>
      </c>
      <c r="H164">
        <v>2025</v>
      </c>
      <c r="I164">
        <v>2026</v>
      </c>
      <c r="J164">
        <v>2027</v>
      </c>
      <c r="K164">
        <v>2028</v>
      </c>
      <c r="L164">
        <v>2029</v>
      </c>
      <c r="M164">
        <v>2030</v>
      </c>
      <c r="N164">
        <v>2031</v>
      </c>
      <c r="O164">
        <v>2032</v>
      </c>
      <c r="P164">
        <v>2033</v>
      </c>
      <c r="Q164">
        <v>2034</v>
      </c>
      <c r="R164">
        <v>2035</v>
      </c>
      <c r="S164">
        <v>2036</v>
      </c>
      <c r="T164">
        <v>2037</v>
      </c>
    </row>
    <row r="165" spans="1:20" x14ac:dyDescent="0.35">
      <c r="A165" t="s">
        <v>1</v>
      </c>
      <c r="B165">
        <v>272.27499999999998</v>
      </c>
      <c r="C165">
        <v>204.3</v>
      </c>
      <c r="D165">
        <v>228.9</v>
      </c>
      <c r="E165">
        <v>276.83344377173012</v>
      </c>
      <c r="F165">
        <v>279.01156141033209</v>
      </c>
      <c r="G165">
        <v>281.18967904893407</v>
      </c>
      <c r="H165">
        <v>283.38218027228203</v>
      </c>
      <c r="I165">
        <v>286.80817780799981</v>
      </c>
      <c r="J165">
        <v>290.2341753437176</v>
      </c>
      <c r="K165">
        <v>293.66017287943538</v>
      </c>
      <c r="L165">
        <v>297.08617041515305</v>
      </c>
      <c r="M165">
        <v>300.51216795087078</v>
      </c>
      <c r="N165">
        <v>303.14406009751485</v>
      </c>
      <c r="O165">
        <v>305.77595224415899</v>
      </c>
      <c r="P165">
        <v>308.40784439080301</v>
      </c>
      <c r="Q165">
        <v>311.03973653744714</v>
      </c>
      <c r="R165">
        <v>313.67162868409127</v>
      </c>
      <c r="S165">
        <v>315.60017034327012</v>
      </c>
      <c r="T165">
        <v>317.52871200244897</v>
      </c>
    </row>
    <row r="166" spans="1:20" x14ac:dyDescent="0.35">
      <c r="A166" t="s">
        <v>2</v>
      </c>
      <c r="B166">
        <v>55.875</v>
      </c>
      <c r="C166">
        <v>50.7</v>
      </c>
      <c r="D166">
        <v>56.8</v>
      </c>
      <c r="E166">
        <v>57.08027867104564</v>
      </c>
      <c r="F166">
        <v>59.809310464455322</v>
      </c>
      <c r="G166">
        <v>62.538342257865011</v>
      </c>
      <c r="H166">
        <v>65.26953694518491</v>
      </c>
      <c r="I166">
        <v>65.408654963540542</v>
      </c>
      <c r="J166">
        <v>65.547772981896173</v>
      </c>
      <c r="K166">
        <v>65.686891000251805</v>
      </c>
      <c r="L166">
        <v>65.826009018607422</v>
      </c>
      <c r="M166">
        <v>65.965127036963068</v>
      </c>
      <c r="N166">
        <v>66.637530792348628</v>
      </c>
      <c r="O166">
        <v>67.309934547734187</v>
      </c>
      <c r="P166">
        <v>67.982338303119747</v>
      </c>
      <c r="Q166">
        <v>68.65474205850532</v>
      </c>
      <c r="R166">
        <v>69.327145813890894</v>
      </c>
      <c r="S166">
        <v>70.324158278772927</v>
      </c>
      <c r="T166">
        <v>71.321170743654989</v>
      </c>
    </row>
    <row r="167" spans="1:20" x14ac:dyDescent="0.35">
      <c r="A167" t="s">
        <v>3</v>
      </c>
      <c r="B167">
        <v>17.95</v>
      </c>
      <c r="C167">
        <v>16.899999999999999</v>
      </c>
      <c r="D167">
        <v>18.3</v>
      </c>
      <c r="E167">
        <v>17.740746631783136</v>
      </c>
      <c r="F167">
        <v>18.03092384287406</v>
      </c>
      <c r="G167">
        <v>18.321101053964984</v>
      </c>
      <c r="H167">
        <v>18.612960552047461</v>
      </c>
      <c r="I167">
        <v>18.751690692808065</v>
      </c>
      <c r="J167">
        <v>18.890420833568669</v>
      </c>
      <c r="K167">
        <v>19.029150974329273</v>
      </c>
      <c r="L167">
        <v>19.167881115089873</v>
      </c>
      <c r="M167">
        <v>19.306611255850473</v>
      </c>
      <c r="N167">
        <v>19.352854636104006</v>
      </c>
      <c r="O167">
        <v>19.399098016357541</v>
      </c>
      <c r="P167">
        <v>19.445341396611074</v>
      </c>
      <c r="Q167">
        <v>19.491584776864606</v>
      </c>
      <c r="R167">
        <v>19.537828157118145</v>
      </c>
      <c r="S167">
        <v>19.653436607751978</v>
      </c>
      <c r="T167">
        <v>19.769045058385817</v>
      </c>
    </row>
    <row r="169" spans="1:20" x14ac:dyDescent="0.35">
      <c r="A169" t="s">
        <v>96</v>
      </c>
    </row>
    <row r="170" spans="1:20" x14ac:dyDescent="0.35">
      <c r="B170">
        <v>2019</v>
      </c>
      <c r="C170">
        <v>2020</v>
      </c>
      <c r="D170">
        <v>2021</v>
      </c>
      <c r="E170">
        <v>2022</v>
      </c>
      <c r="F170">
        <v>2023</v>
      </c>
      <c r="G170">
        <v>2024</v>
      </c>
      <c r="H170">
        <v>2025</v>
      </c>
      <c r="I170">
        <v>2026</v>
      </c>
      <c r="J170">
        <v>2027</v>
      </c>
      <c r="K170">
        <v>2028</v>
      </c>
      <c r="L170">
        <v>2029</v>
      </c>
      <c r="M170">
        <v>2030</v>
      </c>
      <c r="N170">
        <v>2031</v>
      </c>
      <c r="O170">
        <v>2032</v>
      </c>
      <c r="P170">
        <v>2033</v>
      </c>
      <c r="Q170">
        <v>2034</v>
      </c>
      <c r="R170">
        <v>2035</v>
      </c>
      <c r="S170">
        <v>2036</v>
      </c>
      <c r="T170">
        <v>2037</v>
      </c>
    </row>
    <row r="171" spans="1:20" x14ac:dyDescent="0.35">
      <c r="A171" t="s">
        <v>1</v>
      </c>
      <c r="B171">
        <v>6.1141325379834889E-3</v>
      </c>
      <c r="C171">
        <v>8.3506489570981304E-3</v>
      </c>
      <c r="D171">
        <v>1.4632682339169166E-2</v>
      </c>
      <c r="E171">
        <v>3.0709739872896637E-2</v>
      </c>
      <c r="F171">
        <v>4.5166526927088946E-2</v>
      </c>
      <c r="G171">
        <v>6.419837087963684E-2</v>
      </c>
      <c r="H171">
        <v>8.8672076120809878E-2</v>
      </c>
      <c r="I171">
        <v>0.11783056059127606</v>
      </c>
      <c r="J171">
        <v>0.15212445254913171</v>
      </c>
      <c r="K171">
        <v>0.19983979012426237</v>
      </c>
      <c r="L171">
        <v>0.25925977324949101</v>
      </c>
      <c r="M171">
        <v>0.33190818661547339</v>
      </c>
      <c r="N171">
        <v>0.40277934361838247</v>
      </c>
      <c r="O171">
        <v>0.46420960506653108</v>
      </c>
      <c r="P171">
        <v>0.52562205113660831</v>
      </c>
      <c r="Q171">
        <v>0.58814572781502539</v>
      </c>
      <c r="R171">
        <v>0.65142663860301464</v>
      </c>
      <c r="S171">
        <v>0.71267042544848225</v>
      </c>
      <c r="T171">
        <v>0.76812015407844603</v>
      </c>
    </row>
    <row r="172" spans="1:20" x14ac:dyDescent="0.35">
      <c r="A172" t="s">
        <v>2</v>
      </c>
      <c r="B172">
        <v>2.1968866723337884E-3</v>
      </c>
      <c r="C172">
        <v>3.2388269002556337E-3</v>
      </c>
      <c r="D172">
        <v>5.1188978698002013E-3</v>
      </c>
      <c r="E172">
        <v>1.5512429637109972E-2</v>
      </c>
      <c r="F172">
        <v>2.479615066311306E-2</v>
      </c>
      <c r="G172">
        <v>3.5795591188938242E-2</v>
      </c>
      <c r="H172">
        <v>5.6883815161809174E-2</v>
      </c>
      <c r="I172">
        <v>8.0495312409649064E-2</v>
      </c>
      <c r="J172">
        <v>0.11691601732089539</v>
      </c>
      <c r="K172">
        <v>0.16474357305195719</v>
      </c>
      <c r="L172">
        <v>0.22567626379689273</v>
      </c>
      <c r="M172">
        <v>0.29504185219746515</v>
      </c>
      <c r="N172">
        <v>0.36607107236766689</v>
      </c>
      <c r="O172">
        <v>0.43661818153756093</v>
      </c>
      <c r="P172">
        <v>0.50610923996167745</v>
      </c>
      <c r="Q172">
        <v>0.57650583349035611</v>
      </c>
      <c r="R172">
        <v>0.64587280237826794</v>
      </c>
      <c r="S172">
        <v>0.70700669732048249</v>
      </c>
      <c r="T172">
        <v>0.7603242987790918</v>
      </c>
    </row>
    <row r="173" spans="1:20" x14ac:dyDescent="0.35">
      <c r="A173" t="s">
        <v>3</v>
      </c>
      <c r="B173">
        <v>0</v>
      </c>
      <c r="C173">
        <v>0</v>
      </c>
      <c r="D173">
        <v>0</v>
      </c>
      <c r="E173">
        <v>7.3141707087904628E-4</v>
      </c>
      <c r="F173">
        <v>1.44800325966098E-3</v>
      </c>
      <c r="G173">
        <v>2.370298345458822E-3</v>
      </c>
      <c r="H173">
        <v>3.1228153653398904E-3</v>
      </c>
      <c r="I173">
        <v>4.4068481998938E-3</v>
      </c>
      <c r="J173">
        <v>6.6667328242150381E-3</v>
      </c>
      <c r="K173">
        <v>1.0657491641151737E-2</v>
      </c>
      <c r="L173">
        <v>1.7679613491796042E-2</v>
      </c>
      <c r="M173">
        <v>4.024833728911837E-2</v>
      </c>
      <c r="N173">
        <v>7.8456249593787122E-2</v>
      </c>
      <c r="O173">
        <v>0.13231815547825493</v>
      </c>
      <c r="P173">
        <v>0.20180630036693439</v>
      </c>
      <c r="Q173">
        <v>0.28651641356948843</v>
      </c>
      <c r="R173">
        <v>0.38628680003579435</v>
      </c>
      <c r="S173">
        <v>0.47809893568484058</v>
      </c>
      <c r="T173">
        <v>0.55980674670050468</v>
      </c>
    </row>
    <row r="175" spans="1:20" x14ac:dyDescent="0.35">
      <c r="A175" t="s">
        <v>97</v>
      </c>
    </row>
    <row r="176" spans="1:20" x14ac:dyDescent="0.35">
      <c r="B176">
        <v>2019</v>
      </c>
      <c r="C176">
        <v>2020</v>
      </c>
      <c r="D176">
        <v>2021</v>
      </c>
      <c r="E176">
        <v>2022</v>
      </c>
      <c r="F176">
        <v>2023</v>
      </c>
      <c r="G176">
        <v>2024</v>
      </c>
      <c r="H176">
        <v>2025</v>
      </c>
      <c r="I176">
        <v>2026</v>
      </c>
      <c r="J176">
        <v>2027</v>
      </c>
      <c r="K176">
        <v>2028</v>
      </c>
      <c r="L176">
        <v>2029</v>
      </c>
      <c r="M176">
        <v>2030</v>
      </c>
      <c r="N176">
        <v>2031</v>
      </c>
      <c r="O176">
        <v>2032</v>
      </c>
      <c r="P176">
        <v>2033</v>
      </c>
      <c r="Q176">
        <v>2034</v>
      </c>
      <c r="R176">
        <v>2035</v>
      </c>
      <c r="S176">
        <v>2036</v>
      </c>
      <c r="T176">
        <v>2037</v>
      </c>
    </row>
    <row r="177" spans="1:20" x14ac:dyDescent="0.35">
      <c r="A177" t="s">
        <v>1</v>
      </c>
      <c r="B177">
        <v>1.0000000000000002</v>
      </c>
      <c r="C177">
        <v>0.98552400000000018</v>
      </c>
      <c r="D177">
        <v>0.97104800000000013</v>
      </c>
      <c r="E177">
        <v>0.96381000000000006</v>
      </c>
      <c r="F177">
        <v>0.95657200000000009</v>
      </c>
      <c r="G177">
        <v>0.94933400000000012</v>
      </c>
      <c r="H177">
        <v>0.94209472274837203</v>
      </c>
      <c r="I177">
        <v>0.93938172274837206</v>
      </c>
      <c r="J177">
        <v>0.9366687227483721</v>
      </c>
      <c r="K177">
        <v>0.93395572274837202</v>
      </c>
      <c r="L177">
        <v>0.93124272274837194</v>
      </c>
      <c r="M177">
        <v>0.92852992556431158</v>
      </c>
      <c r="N177">
        <v>0.92852992556431158</v>
      </c>
      <c r="O177">
        <v>0.92852992556431158</v>
      </c>
      <c r="P177">
        <v>0.92852992556431158</v>
      </c>
      <c r="Q177">
        <v>0.92852992556431158</v>
      </c>
      <c r="R177">
        <v>0.92852992556431158</v>
      </c>
      <c r="S177">
        <v>0.92852992556431158</v>
      </c>
      <c r="T177">
        <v>0.92852992556431158</v>
      </c>
    </row>
    <row r="178" spans="1:20" x14ac:dyDescent="0.35">
      <c r="A178" t="s">
        <v>2</v>
      </c>
      <c r="B178">
        <v>1.0000000000000002</v>
      </c>
      <c r="C178">
        <v>0.98965805309482457</v>
      </c>
      <c r="D178">
        <v>0.97</v>
      </c>
      <c r="E178">
        <v>0.96</v>
      </c>
      <c r="F178">
        <v>0.95</v>
      </c>
      <c r="G178">
        <v>0.94500000000000006</v>
      </c>
      <c r="H178">
        <v>0.94</v>
      </c>
      <c r="I178">
        <v>0.92999999999999994</v>
      </c>
      <c r="J178">
        <v>0.91999999999999993</v>
      </c>
      <c r="K178">
        <v>0.90999999999999992</v>
      </c>
      <c r="L178">
        <v>0.90500000000000003</v>
      </c>
      <c r="M178">
        <v>0.89999999999999991</v>
      </c>
      <c r="N178">
        <v>0.89500000000000002</v>
      </c>
      <c r="O178">
        <v>0.88500000000000001</v>
      </c>
      <c r="P178">
        <v>0.875</v>
      </c>
      <c r="Q178">
        <v>0.86499999999999999</v>
      </c>
      <c r="R178">
        <v>0.85499999999999998</v>
      </c>
      <c r="S178">
        <v>0.85499999999999998</v>
      </c>
      <c r="T178">
        <v>0.85499999999999998</v>
      </c>
    </row>
    <row r="179" spans="1:20" x14ac:dyDescent="0.35">
      <c r="A179" t="s">
        <v>3</v>
      </c>
      <c r="B179">
        <v>1.0000000000000002</v>
      </c>
      <c r="C179">
        <v>0.98965805309482457</v>
      </c>
      <c r="D179">
        <v>0.97</v>
      </c>
      <c r="E179">
        <v>0.96499999999999997</v>
      </c>
      <c r="F179">
        <v>0.96</v>
      </c>
      <c r="G179">
        <v>0.96</v>
      </c>
      <c r="H179">
        <v>0.96</v>
      </c>
      <c r="I179">
        <v>0.95</v>
      </c>
      <c r="J179">
        <v>0.94</v>
      </c>
      <c r="K179">
        <v>0.93500000000000005</v>
      </c>
      <c r="L179">
        <v>0.92999999999999994</v>
      </c>
      <c r="M179">
        <v>0.91999999999999993</v>
      </c>
      <c r="N179">
        <v>0.90999999999999992</v>
      </c>
      <c r="O179">
        <v>0.89999999999999991</v>
      </c>
      <c r="P179">
        <v>0.89</v>
      </c>
      <c r="Q179">
        <v>0.88</v>
      </c>
      <c r="R179">
        <v>0.87</v>
      </c>
      <c r="S179">
        <v>0.86499999999999999</v>
      </c>
      <c r="T179">
        <v>0.86</v>
      </c>
    </row>
    <row r="182" spans="1:20" x14ac:dyDescent="0.35">
      <c r="A182" s="7" t="s">
        <v>93</v>
      </c>
      <c r="B182" s="7" t="s">
        <v>104</v>
      </c>
    </row>
    <row r="183" spans="1:20" x14ac:dyDescent="0.35">
      <c r="A183" t="s">
        <v>94</v>
      </c>
    </row>
    <row r="184" spans="1:20" x14ac:dyDescent="0.35">
      <c r="A184" t="s">
        <v>95</v>
      </c>
      <c r="B184" t="s">
        <v>65</v>
      </c>
    </row>
    <row r="185" spans="1:20" x14ac:dyDescent="0.35">
      <c r="B185">
        <v>2019</v>
      </c>
      <c r="C185">
        <v>2020</v>
      </c>
      <c r="D185">
        <v>2021</v>
      </c>
      <c r="E185">
        <v>2022</v>
      </c>
      <c r="F185">
        <v>2023</v>
      </c>
      <c r="G185">
        <v>2024</v>
      </c>
      <c r="H185">
        <v>2025</v>
      </c>
      <c r="I185">
        <v>2026</v>
      </c>
      <c r="J185">
        <v>2027</v>
      </c>
      <c r="K185">
        <v>2028</v>
      </c>
      <c r="L185">
        <v>2029</v>
      </c>
      <c r="M185">
        <v>2030</v>
      </c>
      <c r="N185">
        <v>2031</v>
      </c>
      <c r="O185">
        <v>2032</v>
      </c>
      <c r="P185">
        <v>2033</v>
      </c>
      <c r="Q185">
        <v>2034</v>
      </c>
      <c r="R185">
        <v>2035</v>
      </c>
      <c r="S185">
        <v>2036</v>
      </c>
      <c r="T185">
        <v>2037</v>
      </c>
    </row>
    <row r="186" spans="1:20" x14ac:dyDescent="0.35">
      <c r="A186" t="s">
        <v>1</v>
      </c>
      <c r="B186">
        <v>272.27499999999998</v>
      </c>
      <c r="C186">
        <v>204.3</v>
      </c>
      <c r="D186">
        <v>228.9</v>
      </c>
      <c r="E186">
        <v>276.83344377173012</v>
      </c>
      <c r="F186">
        <v>279.01156141033209</v>
      </c>
      <c r="G186">
        <v>281.18967904893407</v>
      </c>
      <c r="H186">
        <v>283.38218027228203</v>
      </c>
      <c r="I186">
        <v>286.80817780799981</v>
      </c>
      <c r="J186">
        <v>290.2341753437176</v>
      </c>
      <c r="K186">
        <v>293.66017287943538</v>
      </c>
      <c r="L186">
        <v>297.08617041515305</v>
      </c>
      <c r="M186">
        <v>300.51216795087078</v>
      </c>
      <c r="N186">
        <v>303.14406009751485</v>
      </c>
      <c r="O186">
        <v>305.77595224415899</v>
      </c>
      <c r="P186">
        <v>308.40784439080301</v>
      </c>
      <c r="Q186">
        <v>311.03973653744714</v>
      </c>
      <c r="R186">
        <v>313.67162868409127</v>
      </c>
      <c r="S186">
        <v>315.60017034327012</v>
      </c>
      <c r="T186">
        <v>317.52871200244897</v>
      </c>
    </row>
    <row r="187" spans="1:20" x14ac:dyDescent="0.35">
      <c r="A187" t="s">
        <v>2</v>
      </c>
      <c r="B187">
        <v>55.875</v>
      </c>
      <c r="C187">
        <v>50.7</v>
      </c>
      <c r="D187">
        <v>56.8</v>
      </c>
      <c r="E187">
        <v>57.08027867104564</v>
      </c>
      <c r="F187">
        <v>59.809310464455322</v>
      </c>
      <c r="G187">
        <v>62.538342257865011</v>
      </c>
      <c r="H187">
        <v>65.26953694518491</v>
      </c>
      <c r="I187">
        <v>65.408654963540542</v>
      </c>
      <c r="J187">
        <v>65.547772981896173</v>
      </c>
      <c r="K187">
        <v>65.686891000251805</v>
      </c>
      <c r="L187">
        <v>65.826009018607422</v>
      </c>
      <c r="M187">
        <v>65.965127036963068</v>
      </c>
      <c r="N187">
        <v>66.637530792348628</v>
      </c>
      <c r="O187">
        <v>67.309934547734187</v>
      </c>
      <c r="P187">
        <v>67.982338303119747</v>
      </c>
      <c r="Q187">
        <v>68.65474205850532</v>
      </c>
      <c r="R187">
        <v>69.327145813890894</v>
      </c>
      <c r="S187">
        <v>70.324158278772927</v>
      </c>
      <c r="T187">
        <v>71.321170743654989</v>
      </c>
    </row>
    <row r="188" spans="1:20" x14ac:dyDescent="0.35">
      <c r="A188" t="s">
        <v>3</v>
      </c>
      <c r="B188">
        <v>17.95</v>
      </c>
      <c r="C188">
        <v>16.899999999999999</v>
      </c>
      <c r="D188">
        <v>18.3</v>
      </c>
      <c r="E188">
        <v>17.740746631783136</v>
      </c>
      <c r="F188">
        <v>18.03092384287406</v>
      </c>
      <c r="G188">
        <v>18.321101053964984</v>
      </c>
      <c r="H188">
        <v>18.612960552047461</v>
      </c>
      <c r="I188">
        <v>18.751690692808065</v>
      </c>
      <c r="J188">
        <v>18.890420833568669</v>
      </c>
      <c r="K188">
        <v>19.029150974329273</v>
      </c>
      <c r="L188">
        <v>19.167881115089873</v>
      </c>
      <c r="M188">
        <v>19.306611255850473</v>
      </c>
      <c r="N188">
        <v>19.352854636104006</v>
      </c>
      <c r="O188">
        <v>19.399098016357541</v>
      </c>
      <c r="P188">
        <v>19.445341396611074</v>
      </c>
      <c r="Q188">
        <v>19.491584776864606</v>
      </c>
      <c r="R188">
        <v>19.537828157118145</v>
      </c>
      <c r="S188">
        <v>19.653436607751978</v>
      </c>
      <c r="T188">
        <v>19.769045058385817</v>
      </c>
    </row>
    <row r="190" spans="1:20" x14ac:dyDescent="0.35">
      <c r="A190" t="s">
        <v>96</v>
      </c>
    </row>
    <row r="191" spans="1:20" x14ac:dyDescent="0.35">
      <c r="B191">
        <v>2019</v>
      </c>
      <c r="C191">
        <v>2020</v>
      </c>
      <c r="D191">
        <v>2021</v>
      </c>
      <c r="E191">
        <v>2022</v>
      </c>
      <c r="F191">
        <v>2023</v>
      </c>
      <c r="G191">
        <v>2024</v>
      </c>
      <c r="H191">
        <v>2025</v>
      </c>
      <c r="I191">
        <v>2026</v>
      </c>
      <c r="J191">
        <v>2027</v>
      </c>
      <c r="K191">
        <v>2028</v>
      </c>
      <c r="L191">
        <v>2029</v>
      </c>
      <c r="M191">
        <v>2030</v>
      </c>
      <c r="N191">
        <v>2031</v>
      </c>
      <c r="O191">
        <v>2032</v>
      </c>
      <c r="P191">
        <v>2033</v>
      </c>
      <c r="Q191">
        <v>2034</v>
      </c>
      <c r="R191">
        <v>2035</v>
      </c>
      <c r="S191">
        <v>2036</v>
      </c>
      <c r="T191">
        <v>2037</v>
      </c>
    </row>
    <row r="192" spans="1:20" x14ac:dyDescent="0.35">
      <c r="A192" t="s">
        <v>1</v>
      </c>
      <c r="B192">
        <v>6.1141325379834889E-3</v>
      </c>
      <c r="C192">
        <v>8.3506489570981304E-3</v>
      </c>
      <c r="D192">
        <v>1.4632682339169166E-2</v>
      </c>
      <c r="E192">
        <v>3.0709739872896637E-2</v>
      </c>
      <c r="F192">
        <v>4.5166526927088946E-2</v>
      </c>
      <c r="G192">
        <v>6.419837087963684E-2</v>
      </c>
      <c r="H192">
        <v>8.8672076120809878E-2</v>
      </c>
      <c r="I192">
        <v>0.11783056059127606</v>
      </c>
      <c r="J192">
        <v>0.15212445254913171</v>
      </c>
      <c r="K192">
        <v>0.19983979012426237</v>
      </c>
      <c r="L192">
        <v>0.25925977324949101</v>
      </c>
      <c r="M192">
        <v>0.33190818661547339</v>
      </c>
      <c r="N192">
        <v>0.40277934361838247</v>
      </c>
      <c r="O192">
        <v>0.46420960506653108</v>
      </c>
      <c r="P192">
        <v>0.52562205113660831</v>
      </c>
      <c r="Q192">
        <v>0.58814572781502539</v>
      </c>
      <c r="R192">
        <v>0.65142663860301464</v>
      </c>
      <c r="S192">
        <v>0.71267042544848225</v>
      </c>
      <c r="T192">
        <v>0.76812015407844603</v>
      </c>
    </row>
    <row r="193" spans="1:20" x14ac:dyDescent="0.35">
      <c r="A193" t="s">
        <v>2</v>
      </c>
      <c r="B193">
        <v>2.1968866723337884E-3</v>
      </c>
      <c r="C193">
        <v>3.2388269002556337E-3</v>
      </c>
      <c r="D193">
        <v>5.1188978698002013E-3</v>
      </c>
      <c r="E193">
        <v>1.5512429637109972E-2</v>
      </c>
      <c r="F193">
        <v>2.479615066311306E-2</v>
      </c>
      <c r="G193">
        <v>3.5795591188938242E-2</v>
      </c>
      <c r="H193">
        <v>5.6883815161809174E-2</v>
      </c>
      <c r="I193">
        <v>8.0495312409649064E-2</v>
      </c>
      <c r="J193">
        <v>0.11691601732089539</v>
      </c>
      <c r="K193">
        <v>0.16474357305195719</v>
      </c>
      <c r="L193">
        <v>0.22567626379689273</v>
      </c>
      <c r="M193">
        <v>0.29504185219746515</v>
      </c>
      <c r="N193">
        <v>0.36607107236766689</v>
      </c>
      <c r="O193">
        <v>0.43661818153756093</v>
      </c>
      <c r="P193">
        <v>0.50610923996167745</v>
      </c>
      <c r="Q193">
        <v>0.57650583349035611</v>
      </c>
      <c r="R193">
        <v>0.64587280237826794</v>
      </c>
      <c r="S193">
        <v>0.70700669732048249</v>
      </c>
      <c r="T193">
        <v>0.7603242987790918</v>
      </c>
    </row>
    <row r="194" spans="1:20" x14ac:dyDescent="0.35">
      <c r="A194" t="s">
        <v>3</v>
      </c>
      <c r="B194">
        <v>0</v>
      </c>
      <c r="C194">
        <v>0</v>
      </c>
      <c r="D194">
        <v>0</v>
      </c>
      <c r="E194">
        <v>7.3141707087904628E-4</v>
      </c>
      <c r="F194">
        <v>1.44800325966098E-3</v>
      </c>
      <c r="G194">
        <v>2.370298345458822E-3</v>
      </c>
      <c r="H194">
        <v>3.1228153653398904E-3</v>
      </c>
      <c r="I194">
        <v>4.4068481998938E-3</v>
      </c>
      <c r="J194">
        <v>6.6667328242150381E-3</v>
      </c>
      <c r="K194">
        <v>1.0657491641151737E-2</v>
      </c>
      <c r="L194">
        <v>1.7679613491796042E-2</v>
      </c>
      <c r="M194">
        <v>4.024833728911837E-2</v>
      </c>
      <c r="N194">
        <v>7.8456249593787122E-2</v>
      </c>
      <c r="O194">
        <v>0.13231815547825493</v>
      </c>
      <c r="P194">
        <v>0.20180630036693439</v>
      </c>
      <c r="Q194">
        <v>0.28651641356948843</v>
      </c>
      <c r="R194">
        <v>0.38628680003579435</v>
      </c>
      <c r="S194">
        <v>0.47809893568484058</v>
      </c>
      <c r="T194">
        <v>0.55980674670050468</v>
      </c>
    </row>
    <row r="196" spans="1:20" x14ac:dyDescent="0.35">
      <c r="A196" t="s">
        <v>97</v>
      </c>
    </row>
    <row r="197" spans="1:20" x14ac:dyDescent="0.35">
      <c r="B197">
        <v>2019</v>
      </c>
      <c r="C197">
        <v>2020</v>
      </c>
      <c r="D197">
        <v>2021</v>
      </c>
      <c r="E197">
        <v>2022</v>
      </c>
      <c r="F197">
        <v>2023</v>
      </c>
      <c r="G197">
        <v>2024</v>
      </c>
      <c r="H197">
        <v>2025</v>
      </c>
      <c r="I197">
        <v>2026</v>
      </c>
      <c r="J197">
        <v>2027</v>
      </c>
      <c r="K197">
        <v>2028</v>
      </c>
      <c r="L197">
        <v>2029</v>
      </c>
      <c r="M197">
        <v>2030</v>
      </c>
      <c r="N197">
        <v>2031</v>
      </c>
      <c r="O197">
        <v>2032</v>
      </c>
      <c r="P197">
        <v>2033</v>
      </c>
      <c r="Q197">
        <v>2034</v>
      </c>
      <c r="R197">
        <v>2035</v>
      </c>
      <c r="S197">
        <v>2036</v>
      </c>
      <c r="T197">
        <v>2037</v>
      </c>
    </row>
    <row r="198" spans="1:20" x14ac:dyDescent="0.35">
      <c r="A198" t="s">
        <v>1</v>
      </c>
      <c r="B198">
        <v>1.0000000000000002</v>
      </c>
      <c r="C198">
        <v>0.98552400000000018</v>
      </c>
      <c r="D198">
        <v>0.97104800000000013</v>
      </c>
      <c r="E198">
        <v>0.95295300000000005</v>
      </c>
      <c r="F198">
        <v>0.93485799999999997</v>
      </c>
      <c r="G198">
        <v>0.91676299999999999</v>
      </c>
      <c r="H198">
        <v>0.89866480687092998</v>
      </c>
      <c r="I198">
        <v>0.89188230687092995</v>
      </c>
      <c r="J198">
        <v>0.88509980687092993</v>
      </c>
      <c r="K198">
        <v>0.87831730687092979</v>
      </c>
      <c r="L198">
        <v>0.87153480687092977</v>
      </c>
      <c r="M198">
        <v>0.86475281391077874</v>
      </c>
      <c r="N198">
        <v>0.86475281391077874</v>
      </c>
      <c r="O198">
        <v>0.86475281391077874</v>
      </c>
      <c r="P198">
        <v>0.86475281391077874</v>
      </c>
      <c r="Q198">
        <v>0.86475281391077874</v>
      </c>
      <c r="R198">
        <v>0.86475281391077874</v>
      </c>
      <c r="S198">
        <v>0.86475281391077874</v>
      </c>
      <c r="T198">
        <v>0.86475281391077874</v>
      </c>
    </row>
    <row r="199" spans="1:20" x14ac:dyDescent="0.35">
      <c r="A199" t="s">
        <v>2</v>
      </c>
      <c r="B199">
        <v>1.0000000000000002</v>
      </c>
      <c r="C199">
        <v>0.98965805309482457</v>
      </c>
      <c r="D199">
        <v>0.97</v>
      </c>
      <c r="E199">
        <v>0.94499999999999995</v>
      </c>
      <c r="F199">
        <v>0.92</v>
      </c>
      <c r="G199">
        <v>0.90750000000000008</v>
      </c>
      <c r="H199">
        <v>0.89500000000000002</v>
      </c>
      <c r="I199">
        <v>0.87</v>
      </c>
      <c r="J199">
        <v>0.84499999999999997</v>
      </c>
      <c r="K199">
        <v>0.82</v>
      </c>
      <c r="L199">
        <v>0.8075</v>
      </c>
      <c r="M199">
        <v>0.79499999999999993</v>
      </c>
      <c r="N199">
        <v>0.78249999999999997</v>
      </c>
      <c r="O199">
        <v>0.75750000000000006</v>
      </c>
      <c r="P199">
        <v>0.73250000000000004</v>
      </c>
      <c r="Q199">
        <v>0.70750000000000002</v>
      </c>
      <c r="R199">
        <v>0.6825</v>
      </c>
      <c r="S199">
        <v>0.6825</v>
      </c>
      <c r="T199">
        <v>0.6825</v>
      </c>
    </row>
    <row r="200" spans="1:20" x14ac:dyDescent="0.35">
      <c r="A200" t="s">
        <v>3</v>
      </c>
      <c r="B200">
        <v>1.0000000000000002</v>
      </c>
      <c r="C200">
        <v>0.98965805309482457</v>
      </c>
      <c r="D200">
        <v>0.97</v>
      </c>
      <c r="E200">
        <v>0.95750000000000002</v>
      </c>
      <c r="F200">
        <v>0.94499999999999995</v>
      </c>
      <c r="G200">
        <v>0.94499999999999995</v>
      </c>
      <c r="H200">
        <v>0.94499999999999995</v>
      </c>
      <c r="I200">
        <v>0.92</v>
      </c>
      <c r="J200">
        <v>0.89500000000000002</v>
      </c>
      <c r="K200">
        <v>0.88250000000000006</v>
      </c>
      <c r="L200">
        <v>0.87</v>
      </c>
      <c r="M200">
        <v>0.84499999999999997</v>
      </c>
      <c r="N200">
        <v>0.82</v>
      </c>
      <c r="O200">
        <v>0.79499999999999993</v>
      </c>
      <c r="P200">
        <v>0.77</v>
      </c>
      <c r="Q200">
        <v>0.74500000000000011</v>
      </c>
      <c r="R200">
        <v>0.72</v>
      </c>
      <c r="S200">
        <v>0.70750000000000002</v>
      </c>
      <c r="T200">
        <v>0.69500000000000006</v>
      </c>
    </row>
    <row r="203" spans="1:20" x14ac:dyDescent="0.35">
      <c r="A203" s="7" t="s">
        <v>93</v>
      </c>
      <c r="B203" s="7" t="s">
        <v>88</v>
      </c>
    </row>
    <row r="204" spans="1:20" x14ac:dyDescent="0.35">
      <c r="A204" t="s">
        <v>94</v>
      </c>
    </row>
    <row r="205" spans="1:20" x14ac:dyDescent="0.35">
      <c r="B205">
        <v>2019</v>
      </c>
      <c r="C205">
        <v>2020</v>
      </c>
      <c r="D205">
        <v>2021</v>
      </c>
      <c r="E205">
        <v>2022</v>
      </c>
      <c r="F205">
        <v>2023</v>
      </c>
      <c r="G205">
        <v>2024</v>
      </c>
      <c r="H205">
        <v>2025</v>
      </c>
      <c r="I205">
        <v>2026</v>
      </c>
      <c r="J205">
        <v>2027</v>
      </c>
      <c r="K205">
        <v>2028</v>
      </c>
      <c r="L205">
        <v>2029</v>
      </c>
      <c r="M205">
        <v>2030</v>
      </c>
      <c r="N205">
        <v>2031</v>
      </c>
      <c r="O205">
        <v>2032</v>
      </c>
      <c r="P205">
        <v>2033</v>
      </c>
      <c r="Q205">
        <v>2034</v>
      </c>
      <c r="R205">
        <v>2035</v>
      </c>
      <c r="S205">
        <v>2036</v>
      </c>
      <c r="T205">
        <v>2037</v>
      </c>
    </row>
    <row r="206" spans="1:20" x14ac:dyDescent="0.35">
      <c r="A206" t="s">
        <v>1</v>
      </c>
      <c r="B206">
        <v>272.27499999999998</v>
      </c>
      <c r="C206">
        <v>204.3</v>
      </c>
      <c r="D206">
        <v>228.9</v>
      </c>
      <c r="E206">
        <v>230.17885937341075</v>
      </c>
      <c r="F206">
        <v>231.45771874682148</v>
      </c>
      <c r="G206">
        <v>232.73657812023222</v>
      </c>
      <c r="H206">
        <v>234.01543749364296</v>
      </c>
      <c r="I206">
        <v>235.2942968670537</v>
      </c>
      <c r="J206">
        <v>236.57315624046444</v>
      </c>
      <c r="K206">
        <v>237.85201561387518</v>
      </c>
      <c r="L206">
        <v>239.13087498728592</v>
      </c>
      <c r="M206">
        <v>240.40973436069663</v>
      </c>
      <c r="N206">
        <v>243.04162650734071</v>
      </c>
      <c r="O206">
        <v>245.67351865398484</v>
      </c>
      <c r="P206">
        <v>248.30541080062886</v>
      </c>
      <c r="Q206">
        <v>250.937302947273</v>
      </c>
      <c r="R206">
        <v>253.56919509391713</v>
      </c>
      <c r="S206">
        <v>255.49773675309598</v>
      </c>
      <c r="T206">
        <v>257.42627841227483</v>
      </c>
    </row>
    <row r="207" spans="1:20" x14ac:dyDescent="0.35">
      <c r="A207" t="s">
        <v>2</v>
      </c>
      <c r="B207">
        <v>55.875</v>
      </c>
      <c r="C207">
        <v>50.7</v>
      </c>
      <c r="D207">
        <v>56.8</v>
      </c>
      <c r="E207">
        <v>56.352455736618936</v>
      </c>
      <c r="F207">
        <v>55.904911473237874</v>
      </c>
      <c r="G207">
        <v>55.457367209856812</v>
      </c>
      <c r="H207">
        <v>55.009822946475751</v>
      </c>
      <c r="I207">
        <v>54.562278683094689</v>
      </c>
      <c r="J207">
        <v>54.114734419713628</v>
      </c>
      <c r="K207">
        <v>53.667190156332566</v>
      </c>
      <c r="L207">
        <v>53.219645892951505</v>
      </c>
      <c r="M207">
        <v>52.772101629570457</v>
      </c>
      <c r="N207">
        <v>53.444505384956017</v>
      </c>
      <c r="O207">
        <v>54.116909140341576</v>
      </c>
      <c r="P207">
        <v>54.789312895727136</v>
      </c>
      <c r="Q207">
        <v>55.46171665111271</v>
      </c>
      <c r="R207">
        <v>56.134120406498283</v>
      </c>
      <c r="S207">
        <v>57.131132871380316</v>
      </c>
      <c r="T207">
        <v>58.128145336262378</v>
      </c>
    </row>
    <row r="208" spans="1:20" x14ac:dyDescent="0.35">
      <c r="A208" t="s">
        <v>3</v>
      </c>
      <c r="B208">
        <v>17.95</v>
      </c>
      <c r="C208">
        <v>16.899999999999999</v>
      </c>
      <c r="D208">
        <v>18.3</v>
      </c>
      <c r="E208">
        <v>17.98280988940893</v>
      </c>
      <c r="F208">
        <v>17.665619778817859</v>
      </c>
      <c r="G208">
        <v>17.348429668226789</v>
      </c>
      <c r="H208">
        <v>17.031239557635718</v>
      </c>
      <c r="I208">
        <v>16.714049447044648</v>
      </c>
      <c r="J208">
        <v>16.396859336453577</v>
      </c>
      <c r="K208">
        <v>16.079669225862506</v>
      </c>
      <c r="L208">
        <v>15.762479115271438</v>
      </c>
      <c r="M208">
        <v>15.445289004680379</v>
      </c>
      <c r="N208">
        <v>15.491532384933912</v>
      </c>
      <c r="O208">
        <v>15.537775765187448</v>
      </c>
      <c r="P208">
        <v>15.58401914544098</v>
      </c>
      <c r="Q208">
        <v>15.630262525694512</v>
      </c>
      <c r="R208">
        <v>15.676505905948051</v>
      </c>
      <c r="S208">
        <v>15.792114356581884</v>
      </c>
      <c r="T208">
        <v>15.907722807215723</v>
      </c>
    </row>
    <row r="210" spans="1:20" x14ac:dyDescent="0.35">
      <c r="A210" t="s">
        <v>96</v>
      </c>
    </row>
    <row r="211" spans="1:20" x14ac:dyDescent="0.35">
      <c r="B211">
        <v>2019</v>
      </c>
      <c r="C211">
        <v>2020</v>
      </c>
      <c r="D211">
        <v>2021</v>
      </c>
      <c r="E211">
        <v>2022</v>
      </c>
      <c r="F211">
        <v>2023</v>
      </c>
      <c r="G211">
        <v>2024</v>
      </c>
      <c r="H211">
        <v>2025</v>
      </c>
      <c r="I211">
        <v>2026</v>
      </c>
      <c r="J211">
        <v>2027</v>
      </c>
      <c r="K211">
        <v>2028</v>
      </c>
      <c r="L211">
        <v>2029</v>
      </c>
      <c r="M211">
        <v>2030</v>
      </c>
      <c r="N211">
        <v>2031</v>
      </c>
      <c r="O211">
        <v>2032</v>
      </c>
      <c r="P211">
        <v>2033</v>
      </c>
      <c r="Q211">
        <v>2034</v>
      </c>
      <c r="R211">
        <v>2035</v>
      </c>
      <c r="S211">
        <v>2036</v>
      </c>
      <c r="T211">
        <v>2037</v>
      </c>
    </row>
    <row r="212" spans="1:20" x14ac:dyDescent="0.35">
      <c r="A212" t="s">
        <v>1</v>
      </c>
      <c r="B212">
        <v>6.1141325379834889E-3</v>
      </c>
      <c r="C212">
        <v>8.3506489570981304E-3</v>
      </c>
      <c r="D212">
        <v>1.4632682339169166E-2</v>
      </c>
      <c r="E212">
        <v>3.6195098231562708E-2</v>
      </c>
      <c r="F212">
        <v>5.2074557979267765E-2</v>
      </c>
      <c r="G212">
        <v>7.8806048056335384E-2</v>
      </c>
      <c r="H212">
        <v>0.11569396361927882</v>
      </c>
      <c r="I212">
        <v>0.1603972752932456</v>
      </c>
      <c r="J212">
        <v>0.21095645943837332</v>
      </c>
      <c r="K212">
        <v>0.31195722016043537</v>
      </c>
      <c r="L212">
        <v>0.38449225102424411</v>
      </c>
      <c r="M212">
        <v>0.47030062461124233</v>
      </c>
      <c r="N212">
        <v>0.54965322683260309</v>
      </c>
      <c r="O212">
        <v>0.61543431003972615</v>
      </c>
      <c r="P212">
        <v>0.68939345141144781</v>
      </c>
      <c r="Q212">
        <v>0.74252398006567244</v>
      </c>
      <c r="R212">
        <v>0.79087968078891113</v>
      </c>
      <c r="S212">
        <v>0.83188279370886109</v>
      </c>
      <c r="T212">
        <v>0.86888781543242466</v>
      </c>
    </row>
    <row r="213" spans="1:20" x14ac:dyDescent="0.35">
      <c r="A213" t="s">
        <v>2</v>
      </c>
      <c r="B213">
        <v>2.1968866723337884E-3</v>
      </c>
      <c r="C213">
        <v>3.2388269002556337E-3</v>
      </c>
      <c r="D213">
        <v>5.1188978698002013E-3</v>
      </c>
      <c r="E213">
        <v>8.1822601194626483E-3</v>
      </c>
      <c r="F213">
        <v>1.5101440865190855E-2</v>
      </c>
      <c r="G213">
        <v>2.845498139206622E-2</v>
      </c>
      <c r="H213">
        <v>4.7262868564137687E-2</v>
      </c>
      <c r="I213">
        <v>7.3714531660046073E-2</v>
      </c>
      <c r="J213">
        <v>0.12037771386678489</v>
      </c>
      <c r="K213">
        <v>0.19318501599324214</v>
      </c>
      <c r="L213">
        <v>0.29063643553884305</v>
      </c>
      <c r="M213">
        <v>0.42641915985106277</v>
      </c>
      <c r="N213">
        <v>0.55024671046537377</v>
      </c>
      <c r="O213">
        <v>0.62949865954163586</v>
      </c>
      <c r="P213">
        <v>0.69412616679910755</v>
      </c>
      <c r="Q213">
        <v>0.7474159219561517</v>
      </c>
      <c r="R213">
        <v>0.79170518640540732</v>
      </c>
      <c r="S213">
        <v>0.82839692412516575</v>
      </c>
      <c r="T213">
        <v>0.8589726081418686</v>
      </c>
    </row>
    <row r="214" spans="1:20" x14ac:dyDescent="0.35">
      <c r="A214" t="s">
        <v>3</v>
      </c>
      <c r="B214">
        <v>0</v>
      </c>
      <c r="C214">
        <v>0</v>
      </c>
      <c r="D214">
        <v>0</v>
      </c>
      <c r="E214">
        <v>2.6658590791781375E-4</v>
      </c>
      <c r="F214">
        <v>5.0621024509709149E-4</v>
      </c>
      <c r="G214">
        <v>1.5469069129718633E-3</v>
      </c>
      <c r="H214">
        <v>3.3969734933385308E-3</v>
      </c>
      <c r="I214">
        <v>1.1285152634455165E-2</v>
      </c>
      <c r="J214">
        <v>2.5376714290219374E-2</v>
      </c>
      <c r="K214">
        <v>4.5502839117522578E-2</v>
      </c>
      <c r="L214">
        <v>7.1154284590869449E-2</v>
      </c>
      <c r="M214">
        <v>0.10219165788999662</v>
      </c>
      <c r="N214">
        <v>0.14336107910608448</v>
      </c>
      <c r="O214">
        <v>0.20110360954447687</v>
      </c>
      <c r="P214">
        <v>0.26400726189548973</v>
      </c>
      <c r="Q214">
        <v>0.33084299090356373</v>
      </c>
      <c r="R214">
        <v>0.40047423202049365</v>
      </c>
      <c r="S214">
        <v>0.47080962731818343</v>
      </c>
      <c r="T214">
        <v>0.5401597201454108</v>
      </c>
    </row>
    <row r="216" spans="1:20" x14ac:dyDescent="0.35">
      <c r="A216" t="s">
        <v>97</v>
      </c>
    </row>
    <row r="217" spans="1:20" x14ac:dyDescent="0.35">
      <c r="B217">
        <v>2019</v>
      </c>
      <c r="C217">
        <v>2020</v>
      </c>
      <c r="D217">
        <v>2021</v>
      </c>
      <c r="E217">
        <v>2022</v>
      </c>
      <c r="F217">
        <v>2023</v>
      </c>
      <c r="G217">
        <v>2024</v>
      </c>
      <c r="H217">
        <v>2025</v>
      </c>
      <c r="I217">
        <v>2026</v>
      </c>
      <c r="J217">
        <v>2027</v>
      </c>
      <c r="K217">
        <v>2028</v>
      </c>
      <c r="L217">
        <v>2029</v>
      </c>
      <c r="M217">
        <v>2030</v>
      </c>
      <c r="N217">
        <v>2031</v>
      </c>
      <c r="O217">
        <v>2032</v>
      </c>
      <c r="P217">
        <v>2033</v>
      </c>
      <c r="Q217">
        <v>2034</v>
      </c>
      <c r="R217">
        <v>2035</v>
      </c>
      <c r="S217">
        <v>2036</v>
      </c>
      <c r="T217">
        <v>2037</v>
      </c>
    </row>
    <row r="218" spans="1:20" x14ac:dyDescent="0.35">
      <c r="A218" t="s">
        <v>1</v>
      </c>
      <c r="B218">
        <v>1.0000000000000002</v>
      </c>
      <c r="C218">
        <v>0.98552400000000018</v>
      </c>
      <c r="D218">
        <v>0.97104800000000013</v>
      </c>
      <c r="E218">
        <v>0.95295300000000005</v>
      </c>
      <c r="F218">
        <v>0.93485799999999997</v>
      </c>
      <c r="G218">
        <v>0.91676299999999999</v>
      </c>
      <c r="H218">
        <v>0.89866480687092998</v>
      </c>
      <c r="I218">
        <v>0.89188230687092995</v>
      </c>
      <c r="J218">
        <v>0.88509980687092993</v>
      </c>
      <c r="K218">
        <v>0.87831730687092979</v>
      </c>
      <c r="L218">
        <v>0.87153480687092977</v>
      </c>
      <c r="M218">
        <v>0.86475281391077874</v>
      </c>
      <c r="N218">
        <v>0.86475281391077874</v>
      </c>
      <c r="O218">
        <v>0.86475281391077874</v>
      </c>
      <c r="P218">
        <v>0.86475281391077874</v>
      </c>
      <c r="Q218">
        <v>0.86475281391077874</v>
      </c>
      <c r="R218">
        <v>0.86475281391077874</v>
      </c>
      <c r="S218">
        <v>0.86475281391077874</v>
      </c>
      <c r="T218">
        <v>0.86475281391077874</v>
      </c>
    </row>
    <row r="219" spans="1:20" x14ac:dyDescent="0.35">
      <c r="A219" t="s">
        <v>2</v>
      </c>
      <c r="B219">
        <v>1.0000000000000002</v>
      </c>
      <c r="C219">
        <v>0.98965805309482457</v>
      </c>
      <c r="D219">
        <v>0.97</v>
      </c>
      <c r="E219">
        <v>0.94499999999999995</v>
      </c>
      <c r="F219">
        <v>0.92</v>
      </c>
      <c r="G219">
        <v>0.90750000000000008</v>
      </c>
      <c r="H219">
        <v>0.89500000000000002</v>
      </c>
      <c r="I219">
        <v>0.87</v>
      </c>
      <c r="J219">
        <v>0.84499999999999997</v>
      </c>
      <c r="K219">
        <v>0.82</v>
      </c>
      <c r="L219">
        <v>0.8075</v>
      </c>
      <c r="M219">
        <v>0.79499999999999993</v>
      </c>
      <c r="N219">
        <v>0.78249999999999997</v>
      </c>
      <c r="O219">
        <v>0.75750000000000006</v>
      </c>
      <c r="P219">
        <v>0.73250000000000004</v>
      </c>
      <c r="Q219">
        <v>0.70750000000000002</v>
      </c>
      <c r="R219">
        <v>0.6825</v>
      </c>
      <c r="S219">
        <v>0.6825</v>
      </c>
      <c r="T219">
        <v>0.6825</v>
      </c>
    </row>
    <row r="220" spans="1:20" x14ac:dyDescent="0.35">
      <c r="A220" t="s">
        <v>3</v>
      </c>
      <c r="B220">
        <v>1.0000000000000002</v>
      </c>
      <c r="C220">
        <v>0.98965805309482457</v>
      </c>
      <c r="D220">
        <v>0.97</v>
      </c>
      <c r="E220">
        <v>0.95750000000000002</v>
      </c>
      <c r="F220">
        <v>0.94499999999999995</v>
      </c>
      <c r="G220">
        <v>0.94499999999999995</v>
      </c>
      <c r="H220">
        <v>0.94499999999999995</v>
      </c>
      <c r="I220">
        <v>0.92</v>
      </c>
      <c r="J220">
        <v>0.89500000000000002</v>
      </c>
      <c r="K220">
        <v>0.88250000000000006</v>
      </c>
      <c r="L220">
        <v>0.87</v>
      </c>
      <c r="M220">
        <v>0.84499999999999997</v>
      </c>
      <c r="N220">
        <v>0.82</v>
      </c>
      <c r="O220">
        <v>0.79499999999999993</v>
      </c>
      <c r="P220">
        <v>0.77</v>
      </c>
      <c r="Q220">
        <v>0.74500000000000011</v>
      </c>
      <c r="R220">
        <v>0.72</v>
      </c>
      <c r="S220">
        <v>0.70750000000000002</v>
      </c>
      <c r="T220">
        <v>0.69500000000000006</v>
      </c>
    </row>
    <row r="223" spans="1:20" x14ac:dyDescent="0.35">
      <c r="A223" s="7" t="s">
        <v>93</v>
      </c>
      <c r="B223" s="7" t="s">
        <v>89</v>
      </c>
    </row>
    <row r="224" spans="1:20" x14ac:dyDescent="0.35">
      <c r="A224" t="s">
        <v>94</v>
      </c>
    </row>
    <row r="225" spans="1:20" x14ac:dyDescent="0.35">
      <c r="B225">
        <v>2019</v>
      </c>
      <c r="C225">
        <v>2020</v>
      </c>
      <c r="D225">
        <v>2021</v>
      </c>
      <c r="E225">
        <v>2022</v>
      </c>
      <c r="F225">
        <v>2023</v>
      </c>
      <c r="G225">
        <v>2024</v>
      </c>
      <c r="H225">
        <v>2025</v>
      </c>
      <c r="I225">
        <v>2026</v>
      </c>
      <c r="J225">
        <v>2027</v>
      </c>
      <c r="K225">
        <v>2028</v>
      </c>
      <c r="L225">
        <v>2029</v>
      </c>
      <c r="M225">
        <v>2030</v>
      </c>
      <c r="N225">
        <v>2031</v>
      </c>
      <c r="O225">
        <v>2032</v>
      </c>
      <c r="P225">
        <v>2033</v>
      </c>
      <c r="Q225">
        <v>2034</v>
      </c>
      <c r="R225">
        <v>2035</v>
      </c>
      <c r="S225">
        <v>2036</v>
      </c>
      <c r="T225">
        <v>2037</v>
      </c>
    </row>
    <row r="226" spans="1:20" x14ac:dyDescent="0.35">
      <c r="A226" t="s">
        <v>1</v>
      </c>
      <c r="B226">
        <v>272.27499999999998</v>
      </c>
      <c r="C226">
        <v>204.3</v>
      </c>
      <c r="D226">
        <v>228.9</v>
      </c>
      <c r="E226">
        <v>243.53495572678278</v>
      </c>
      <c r="F226">
        <v>258.16991145356553</v>
      </c>
      <c r="G226">
        <v>272.80486718034831</v>
      </c>
      <c r="H226">
        <v>287.43982290713109</v>
      </c>
      <c r="I226">
        <v>302.07477863391387</v>
      </c>
      <c r="J226">
        <v>316.70973436069664</v>
      </c>
      <c r="K226">
        <v>331.34469008747942</v>
      </c>
      <c r="L226">
        <v>345.9796458142622</v>
      </c>
      <c r="M226">
        <v>360.61460154104492</v>
      </c>
      <c r="N226">
        <v>363.246493687689</v>
      </c>
      <c r="O226">
        <v>365.87838583433313</v>
      </c>
      <c r="P226">
        <v>368.51027798097715</v>
      </c>
      <c r="Q226">
        <v>371.14217012762128</v>
      </c>
      <c r="R226">
        <v>373.77406227426542</v>
      </c>
      <c r="S226">
        <v>375.70260393344427</v>
      </c>
      <c r="T226">
        <v>377.63114559262311</v>
      </c>
    </row>
    <row r="227" spans="1:20" x14ac:dyDescent="0.35">
      <c r="A227" t="s">
        <v>2</v>
      </c>
      <c r="B227">
        <v>55.875</v>
      </c>
      <c r="C227">
        <v>50.7</v>
      </c>
      <c r="D227">
        <v>56.8</v>
      </c>
      <c r="E227">
        <v>59.284239160483963</v>
      </c>
      <c r="F227">
        <v>61.76847832096793</v>
      </c>
      <c r="G227">
        <v>64.252717481451896</v>
      </c>
      <c r="H227">
        <v>66.736956641935862</v>
      </c>
      <c r="I227">
        <v>69.221195802419828</v>
      </c>
      <c r="J227">
        <v>71.705434962903794</v>
      </c>
      <c r="K227">
        <v>74.189674123387761</v>
      </c>
      <c r="L227">
        <v>76.673913283871727</v>
      </c>
      <c r="M227">
        <v>79.158152444355679</v>
      </c>
      <c r="N227">
        <v>79.830556199741238</v>
      </c>
      <c r="O227">
        <v>80.502959955126798</v>
      </c>
      <c r="P227">
        <v>81.175363710512357</v>
      </c>
      <c r="Q227">
        <v>81.847767465897931</v>
      </c>
      <c r="R227">
        <v>82.520171221283505</v>
      </c>
      <c r="S227">
        <v>83.517183686165538</v>
      </c>
      <c r="T227">
        <v>84.514196151047599</v>
      </c>
    </row>
    <row r="228" spans="1:20" x14ac:dyDescent="0.35">
      <c r="A228" t="s">
        <v>3</v>
      </c>
      <c r="B228">
        <v>17.95</v>
      </c>
      <c r="C228">
        <v>16.899999999999999</v>
      </c>
      <c r="D228">
        <v>18.3</v>
      </c>
      <c r="E228">
        <v>18.840881500780064</v>
      </c>
      <c r="F228">
        <v>19.381763001560127</v>
      </c>
      <c r="G228">
        <v>19.922644502340191</v>
      </c>
      <c r="H228">
        <v>20.463526003120254</v>
      </c>
      <c r="I228">
        <v>21.004407503900318</v>
      </c>
      <c r="J228">
        <v>21.545289004680381</v>
      </c>
      <c r="K228">
        <v>22.086170505460444</v>
      </c>
      <c r="L228">
        <v>22.627052006240508</v>
      </c>
      <c r="M228">
        <v>23.167933507020567</v>
      </c>
      <c r="N228">
        <v>23.2141768872741</v>
      </c>
      <c r="O228">
        <v>23.260420267527635</v>
      </c>
      <c r="P228">
        <v>23.306663647781168</v>
      </c>
      <c r="Q228">
        <v>23.3529070280347</v>
      </c>
      <c r="R228">
        <v>23.399150408288239</v>
      </c>
      <c r="S228">
        <v>23.514758858922072</v>
      </c>
      <c r="T228">
        <v>23.630367309555911</v>
      </c>
    </row>
    <row r="230" spans="1:20" x14ac:dyDescent="0.35">
      <c r="A230" t="s">
        <v>96</v>
      </c>
    </row>
    <row r="231" spans="1:20" x14ac:dyDescent="0.35">
      <c r="B231">
        <v>2019</v>
      </c>
      <c r="C231">
        <v>2020</v>
      </c>
      <c r="D231">
        <v>2021</v>
      </c>
      <c r="E231">
        <v>2022</v>
      </c>
      <c r="F231">
        <v>2023</v>
      </c>
      <c r="G231">
        <v>2024</v>
      </c>
      <c r="H231">
        <v>2025</v>
      </c>
      <c r="I231">
        <v>2026</v>
      </c>
      <c r="J231">
        <v>2027</v>
      </c>
      <c r="K231">
        <v>2028</v>
      </c>
      <c r="L231">
        <v>2029</v>
      </c>
      <c r="M231">
        <v>2030</v>
      </c>
      <c r="N231">
        <v>2031</v>
      </c>
      <c r="O231">
        <v>2032</v>
      </c>
      <c r="P231">
        <v>2033</v>
      </c>
      <c r="Q231">
        <v>2034</v>
      </c>
      <c r="R231">
        <v>2035</v>
      </c>
      <c r="S231">
        <v>2036</v>
      </c>
      <c r="T231">
        <v>2037</v>
      </c>
    </row>
    <row r="232" spans="1:20" x14ac:dyDescent="0.35">
      <c r="A232" t="s">
        <v>1</v>
      </c>
      <c r="B232">
        <v>6.1141325379834889E-3</v>
      </c>
      <c r="C232">
        <v>8.3506489570981304E-3</v>
      </c>
      <c r="D232">
        <v>1.4632682339169166E-2</v>
      </c>
      <c r="E232">
        <v>3.6195098231562708E-2</v>
      </c>
      <c r="F232">
        <v>5.2074557979267765E-2</v>
      </c>
      <c r="G232">
        <v>6.868849633893509E-2</v>
      </c>
      <c r="H232">
        <v>9.7118230374330816E-2</v>
      </c>
      <c r="I232">
        <v>0.13020270541687726</v>
      </c>
      <c r="J232">
        <v>0.16831770878290914</v>
      </c>
      <c r="K232">
        <v>0.21032101605290737</v>
      </c>
      <c r="L232">
        <v>0.25584801733386597</v>
      </c>
      <c r="M232">
        <v>0.30447594895377977</v>
      </c>
      <c r="N232">
        <v>0.35652409673352564</v>
      </c>
      <c r="O232">
        <v>0.41109969258498824</v>
      </c>
      <c r="P232">
        <v>0.46784058240936732</v>
      </c>
      <c r="Q232">
        <v>0.52601164896623787</v>
      </c>
      <c r="R232">
        <v>0.58545595423020413</v>
      </c>
      <c r="S232">
        <v>0.63979910218225977</v>
      </c>
      <c r="T232">
        <v>0.68992808738455169</v>
      </c>
    </row>
    <row r="233" spans="1:20" x14ac:dyDescent="0.35">
      <c r="A233" t="s">
        <v>2</v>
      </c>
      <c r="B233">
        <v>2.1968866723337884E-3</v>
      </c>
      <c r="C233">
        <v>3.2388269002556337E-3</v>
      </c>
      <c r="D233">
        <v>5.1188978698002013E-3</v>
      </c>
      <c r="E233">
        <v>8.1822601194626466E-3</v>
      </c>
      <c r="F233">
        <v>1.1500614625301659E-2</v>
      </c>
      <c r="G233">
        <v>2.1801735865040091E-2</v>
      </c>
      <c r="H233">
        <v>3.9823470742078287E-2</v>
      </c>
      <c r="I233">
        <v>6.1368515974240492E-2</v>
      </c>
      <c r="J233">
        <v>8.6017504149798224E-2</v>
      </c>
      <c r="K233">
        <v>0.11364329475108931</v>
      </c>
      <c r="L233">
        <v>0.14407080930075725</v>
      </c>
      <c r="M233">
        <v>0.17694830317100751</v>
      </c>
      <c r="N233">
        <v>0.22399006147613601</v>
      </c>
      <c r="O233">
        <v>0.28078115274205817</v>
      </c>
      <c r="P233">
        <v>0.34573922911825422</v>
      </c>
      <c r="Q233">
        <v>0.4174863366874571</v>
      </c>
      <c r="R233">
        <v>0.49496224531024918</v>
      </c>
      <c r="S233">
        <v>0.56099561729219172</v>
      </c>
      <c r="T233">
        <v>0.61843470201641859</v>
      </c>
    </row>
    <row r="234" spans="1:20" x14ac:dyDescent="0.35">
      <c r="A234" t="s">
        <v>3</v>
      </c>
      <c r="B234">
        <v>0</v>
      </c>
      <c r="C234">
        <v>0</v>
      </c>
      <c r="D234">
        <v>0</v>
      </c>
      <c r="E234">
        <v>1.8531792490569413E-4</v>
      </c>
      <c r="F234">
        <v>3.4786360808565628E-4</v>
      </c>
      <c r="G234">
        <v>1.3482950678204554E-3</v>
      </c>
      <c r="H234">
        <v>3.0567521992872567E-3</v>
      </c>
      <c r="I234">
        <v>8.7720292781801011E-3</v>
      </c>
      <c r="J234">
        <v>1.8539606971273537E-2</v>
      </c>
      <c r="K234">
        <v>3.2192622069724196E-2</v>
      </c>
      <c r="L234">
        <v>4.9354720183765813E-2</v>
      </c>
      <c r="M234">
        <v>6.9879305219076968E-2</v>
      </c>
      <c r="N234">
        <v>9.6256222927324539E-2</v>
      </c>
      <c r="O234">
        <v>0.12784078490532896</v>
      </c>
      <c r="P234">
        <v>0.16422604461786541</v>
      </c>
      <c r="Q234">
        <v>0.20485913365199868</v>
      </c>
      <c r="R234">
        <v>0.24923031263910644</v>
      </c>
      <c r="S234">
        <v>0.29551002277658706</v>
      </c>
      <c r="T234">
        <v>0.34323438822127522</v>
      </c>
    </row>
    <row r="236" spans="1:20" x14ac:dyDescent="0.35">
      <c r="A236" t="s">
        <v>97</v>
      </c>
    </row>
    <row r="237" spans="1:20" x14ac:dyDescent="0.35">
      <c r="B237">
        <v>2019</v>
      </c>
      <c r="C237">
        <v>2020</v>
      </c>
      <c r="D237">
        <v>2021</v>
      </c>
      <c r="E237">
        <v>2022</v>
      </c>
      <c r="F237">
        <v>2023</v>
      </c>
      <c r="G237">
        <v>2024</v>
      </c>
      <c r="H237">
        <v>2025</v>
      </c>
      <c r="I237">
        <v>2026</v>
      </c>
      <c r="J237">
        <v>2027</v>
      </c>
      <c r="K237">
        <v>2028</v>
      </c>
      <c r="L237">
        <v>2029</v>
      </c>
      <c r="M237">
        <v>2030</v>
      </c>
      <c r="N237">
        <v>2031</v>
      </c>
      <c r="O237">
        <v>2032</v>
      </c>
      <c r="P237">
        <v>2033</v>
      </c>
      <c r="Q237">
        <v>2034</v>
      </c>
      <c r="R237">
        <v>2035</v>
      </c>
      <c r="S237">
        <v>2036</v>
      </c>
      <c r="T237">
        <v>2037</v>
      </c>
    </row>
    <row r="238" spans="1:20" x14ac:dyDescent="0.35">
      <c r="A238" t="s">
        <v>1</v>
      </c>
      <c r="B238">
        <v>1.0000000000000002</v>
      </c>
      <c r="C238">
        <v>0.98552400000000018</v>
      </c>
      <c r="D238">
        <v>0.97104800000000013</v>
      </c>
      <c r="E238">
        <v>0.97104800000000013</v>
      </c>
      <c r="F238">
        <v>0.97104800000000013</v>
      </c>
      <c r="G238">
        <v>0.97104800000000013</v>
      </c>
      <c r="H238">
        <v>0.97104800000000013</v>
      </c>
      <c r="I238">
        <v>0.97104800000000013</v>
      </c>
      <c r="J238">
        <v>0.97104800000000013</v>
      </c>
      <c r="K238">
        <v>0.97104800000000013</v>
      </c>
      <c r="L238">
        <v>0.97104800000000013</v>
      </c>
      <c r="M238">
        <v>0.97104800000000013</v>
      </c>
      <c r="N238">
        <v>0.97104800000000013</v>
      </c>
      <c r="O238">
        <v>0.97104800000000013</v>
      </c>
      <c r="P238">
        <v>0.97104800000000013</v>
      </c>
      <c r="Q238">
        <v>0.97104800000000013</v>
      </c>
      <c r="R238">
        <v>0.97104800000000013</v>
      </c>
      <c r="S238">
        <v>0.97104800000000013</v>
      </c>
      <c r="T238">
        <v>0.97104800000000013</v>
      </c>
    </row>
    <row r="239" spans="1:20" x14ac:dyDescent="0.35">
      <c r="A239" t="s">
        <v>2</v>
      </c>
      <c r="B239">
        <v>1.0000000000000002</v>
      </c>
      <c r="C239">
        <v>0.98965805309482457</v>
      </c>
      <c r="D239">
        <v>0.97</v>
      </c>
      <c r="E239">
        <v>0.97</v>
      </c>
      <c r="F239">
        <v>0.97</v>
      </c>
      <c r="G239">
        <v>0.97</v>
      </c>
      <c r="H239">
        <v>0.97</v>
      </c>
      <c r="I239">
        <v>0.97</v>
      </c>
      <c r="J239">
        <v>0.97</v>
      </c>
      <c r="K239">
        <v>0.97</v>
      </c>
      <c r="L239">
        <v>0.97</v>
      </c>
      <c r="M239">
        <v>0.97</v>
      </c>
      <c r="N239">
        <v>0.97</v>
      </c>
      <c r="O239">
        <v>0.97</v>
      </c>
      <c r="P239">
        <v>0.97</v>
      </c>
      <c r="Q239">
        <v>0.97</v>
      </c>
      <c r="R239">
        <v>0.97</v>
      </c>
      <c r="S239">
        <v>0.97</v>
      </c>
      <c r="T239">
        <v>0.97</v>
      </c>
    </row>
    <row r="240" spans="1:20" x14ac:dyDescent="0.35">
      <c r="A240" t="s">
        <v>3</v>
      </c>
      <c r="B240">
        <v>1.0000000000000002</v>
      </c>
      <c r="C240">
        <v>0.98965805309482457</v>
      </c>
      <c r="D240">
        <v>0.97</v>
      </c>
      <c r="E240">
        <v>0.97</v>
      </c>
      <c r="F240">
        <v>0.97</v>
      </c>
      <c r="G240">
        <v>0.97</v>
      </c>
      <c r="H240">
        <v>0.97</v>
      </c>
      <c r="I240">
        <v>0.97</v>
      </c>
      <c r="J240">
        <v>0.97</v>
      </c>
      <c r="K240">
        <v>0.97</v>
      </c>
      <c r="L240">
        <v>0.97</v>
      </c>
      <c r="M240">
        <v>0.97</v>
      </c>
      <c r="N240">
        <v>0.97</v>
      </c>
      <c r="O240">
        <v>0.97</v>
      </c>
      <c r="P240">
        <v>0.97</v>
      </c>
      <c r="Q240">
        <v>0.97</v>
      </c>
      <c r="R240">
        <v>0.97</v>
      </c>
      <c r="S240">
        <v>0.97</v>
      </c>
      <c r="T240">
        <v>0.97</v>
      </c>
    </row>
    <row r="243" spans="1:2" x14ac:dyDescent="0.35">
      <c r="A243" s="1" t="s">
        <v>109</v>
      </c>
      <c r="B243" s="1"/>
    </row>
    <row r="244" spans="1:2" x14ac:dyDescent="0.35">
      <c r="A244" s="1" t="s">
        <v>95</v>
      </c>
      <c r="B244" s="1" t="s">
        <v>110</v>
      </c>
    </row>
    <row r="245" spans="1:2" x14ac:dyDescent="0.35">
      <c r="A245" s="1" t="s">
        <v>1</v>
      </c>
      <c r="B245" s="1">
        <v>0.2491079559308241</v>
      </c>
    </row>
    <row r="246" spans="1:2" x14ac:dyDescent="0.35">
      <c r="A246" s="1" t="s">
        <v>2</v>
      </c>
      <c r="B246" s="1">
        <v>0.32349144654586137</v>
      </c>
    </row>
    <row r="247" spans="1:2" x14ac:dyDescent="0.35">
      <c r="A247" s="1" t="s">
        <v>3</v>
      </c>
      <c r="B247" s="1">
        <v>1.1586499489886792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Carbon Budgets</vt:lpstr>
      <vt:lpstr>Vehicle Efficiency Initial</vt:lpstr>
      <vt:lpstr>Vehicle Efficiency Calibrated</vt:lpstr>
      <vt:lpstr>NRTP UK Scaled</vt:lpstr>
      <vt:lpstr>Assumptions on BusRailOther</vt:lpstr>
      <vt:lpstr>Percent Miles Electric TDP&amp;CCC</vt:lpstr>
      <vt:lpstr>ZEV Mandate Electrification</vt:lpstr>
      <vt:lpstr>Scenario Descriptions</vt:lpstr>
      <vt:lpstr>Scenarios Input Data</vt:lpstr>
      <vt:lpstr>Carbon Outturn</vt:lpstr>
    </vt:vector>
  </TitlesOfParts>
  <Company>University of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Marsden</dc:creator>
  <cp:lastModifiedBy>Greg Marsden</cp:lastModifiedBy>
  <dcterms:created xsi:type="dcterms:W3CDTF">2023-04-24T12:50:14Z</dcterms:created>
  <dcterms:modified xsi:type="dcterms:W3CDTF">2023-05-06T18:12:28Z</dcterms:modified>
</cp:coreProperties>
</file>